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74" documentId="14_{D93DE472-9826-4B6B-837A-7D23DB0E1ACC}" xr6:coauthVersionLast="47" xr6:coauthVersionMax="47" xr10:uidLastSave="{2F272B97-9D20-4725-A892-0E6AAE80581C}"/>
  <bookViews>
    <workbookView xWindow="-120" yWindow="-120" windowWidth="29040" windowHeight="17520" activeTab="5" xr2:uid="{00000000-000D-0000-FFFF-FFFF00000000}"/>
  </bookViews>
  <sheets>
    <sheet name="Aneksi nr.1.2" sheetId="1" r:id="rId1"/>
    <sheet name="Aneksi 2" sheetId="2" r:id="rId2"/>
    <sheet name="A,2.1" sheetId="3" r:id="rId3"/>
    <sheet name="Aneski 3" sheetId="4" r:id="rId4"/>
    <sheet name="Aneksi 4" sheetId="5" r:id="rId5"/>
    <sheet name="Aneksi 3.1 Polici" sheetId="6" r:id="rId6"/>
  </sheets>
  <definedNames>
    <definedName name="_xlnm._FilterDatabase" localSheetId="5" hidden="1">'Aneksi 3.1 Polici'!$A$10:$S$176</definedName>
    <definedName name="JR_PAGE_ANCHOR_0_1" localSheetId="5">#REF!</definedName>
    <definedName name="JR_PAGE_ANCHOR_0_1">'Aneksi nr.1.2'!#REF!</definedName>
    <definedName name="_xlnm.Print_Titles" localSheetId="1">'Aneksi 2'!$10:$13</definedName>
    <definedName name="_xlnm.Print_Titles" localSheetId="5">'Aneksi 3.1 Polici'!$8:$10</definedName>
    <definedName name="_xlnm.Print_Titles" localSheetId="4">'Aneksi 4'!$11:$11</definedName>
    <definedName name="_xlnm.Print_Titles" localSheetId="3">'Aneski 3'!$10:$11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4" l="1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I55" i="4"/>
  <c r="I67" i="4"/>
  <c r="I64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J139" i="5"/>
  <c r="J140" i="5"/>
  <c r="I59" i="4"/>
  <c r="I60" i="4"/>
  <c r="I58" i="4"/>
  <c r="C47" i="2"/>
  <c r="K25" i="4"/>
  <c r="M8" i="1" l="1"/>
  <c r="I45" i="5"/>
  <c r="H174" i="5"/>
  <c r="J174" i="5" s="1"/>
  <c r="I157" i="5"/>
  <c r="J157" i="5"/>
  <c r="I158" i="5"/>
  <c r="J158" i="5"/>
  <c r="I159" i="5"/>
  <c r="J159" i="5"/>
  <c r="I160" i="5"/>
  <c r="J160" i="5"/>
  <c r="I93" i="5"/>
  <c r="J93" i="5"/>
  <c r="I94" i="5"/>
  <c r="J94" i="5"/>
  <c r="I95" i="5"/>
  <c r="J95" i="5"/>
  <c r="I96" i="5"/>
  <c r="J96" i="5"/>
  <c r="I105" i="5"/>
  <c r="J105" i="5"/>
  <c r="I106" i="5"/>
  <c r="J106" i="5"/>
  <c r="I107" i="5"/>
  <c r="J107" i="5"/>
  <c r="J121" i="2"/>
  <c r="C121" i="2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J207" i="5"/>
  <c r="J206" i="5"/>
  <c r="J205" i="5"/>
  <c r="J194" i="5"/>
  <c r="J193" i="5"/>
  <c r="J192" i="5"/>
  <c r="J191" i="5"/>
  <c r="J190" i="5"/>
  <c r="J189" i="5"/>
  <c r="J188" i="5"/>
  <c r="J175" i="5"/>
  <c r="J173" i="5"/>
  <c r="J172" i="5"/>
  <c r="J171" i="5"/>
  <c r="J170" i="5"/>
  <c r="J169" i="5"/>
  <c r="I207" i="5"/>
  <c r="I206" i="5"/>
  <c r="I205" i="5"/>
  <c r="I194" i="5"/>
  <c r="I193" i="5"/>
  <c r="I192" i="5"/>
  <c r="I191" i="5"/>
  <c r="I190" i="5"/>
  <c r="I189" i="5"/>
  <c r="I188" i="5"/>
  <c r="I175" i="5"/>
  <c r="I173" i="5"/>
  <c r="I172" i="5"/>
  <c r="I171" i="5"/>
  <c r="I170" i="5"/>
  <c r="I169" i="5"/>
  <c r="I174" i="5" l="1"/>
  <c r="I215" i="5"/>
  <c r="J215" i="5"/>
  <c r="I216" i="5"/>
  <c r="J216" i="5"/>
  <c r="I217" i="5"/>
  <c r="J217" i="5"/>
  <c r="I218" i="5"/>
  <c r="J218" i="5"/>
  <c r="I219" i="5"/>
  <c r="J219" i="5"/>
  <c r="I127" i="5"/>
  <c r="J127" i="5"/>
  <c r="I128" i="5"/>
  <c r="J128" i="5"/>
  <c r="I125" i="5"/>
  <c r="J125" i="5"/>
  <c r="I126" i="5"/>
  <c r="J126" i="5"/>
  <c r="I121" i="5"/>
  <c r="J121" i="5"/>
  <c r="I122" i="5"/>
  <c r="J122" i="5"/>
  <c r="I123" i="5"/>
  <c r="J123" i="5"/>
  <c r="I124" i="5"/>
  <c r="J124" i="5"/>
  <c r="I49" i="5"/>
  <c r="J49" i="5"/>
  <c r="I50" i="5"/>
  <c r="J50" i="5"/>
  <c r="I51" i="5"/>
  <c r="J51" i="5"/>
  <c r="I52" i="5"/>
  <c r="J52" i="5"/>
  <c r="I59" i="5"/>
  <c r="J59" i="5"/>
  <c r="I60" i="5"/>
  <c r="J60" i="5"/>
  <c r="J61" i="5"/>
  <c r="I71" i="5"/>
  <c r="J71" i="5"/>
  <c r="I72" i="5"/>
  <c r="J72" i="5"/>
  <c r="J73" i="5"/>
  <c r="J214" i="5"/>
  <c r="I214" i="5"/>
  <c r="J213" i="5"/>
  <c r="I213" i="5"/>
  <c r="J212" i="5"/>
  <c r="I212" i="5"/>
  <c r="J211" i="5"/>
  <c r="I211" i="5"/>
  <c r="J210" i="5"/>
  <c r="I210" i="5"/>
  <c r="J202" i="5"/>
  <c r="I202" i="5"/>
  <c r="J201" i="5"/>
  <c r="I201" i="5"/>
  <c r="J200" i="5"/>
  <c r="I200" i="5"/>
  <c r="J199" i="5"/>
  <c r="I199" i="5"/>
  <c r="J198" i="5"/>
  <c r="I198" i="5"/>
  <c r="J197" i="5"/>
  <c r="I197" i="5"/>
  <c r="J185" i="5"/>
  <c r="I185" i="5"/>
  <c r="J184" i="5"/>
  <c r="I184" i="5"/>
  <c r="J183" i="5"/>
  <c r="I183" i="5"/>
  <c r="J182" i="5"/>
  <c r="I182" i="5"/>
  <c r="J181" i="5"/>
  <c r="I181" i="5"/>
  <c r="J180" i="5"/>
  <c r="I180" i="5"/>
  <c r="J179" i="5"/>
  <c r="I179" i="5"/>
  <c r="J178" i="5"/>
  <c r="I178" i="5"/>
  <c r="J166" i="5"/>
  <c r="I166" i="5"/>
  <c r="J165" i="5"/>
  <c r="I165" i="5"/>
  <c r="J164" i="5"/>
  <c r="I164" i="5"/>
  <c r="J163" i="5"/>
  <c r="I163" i="5"/>
  <c r="J162" i="5"/>
  <c r="I162" i="5"/>
  <c r="J161" i="5"/>
  <c r="I161" i="5"/>
  <c r="J156" i="5"/>
  <c r="I156" i="5"/>
  <c r="J155" i="5"/>
  <c r="I155" i="5"/>
  <c r="J154" i="5"/>
  <c r="I154" i="5"/>
  <c r="J153" i="5"/>
  <c r="I153" i="5"/>
  <c r="J152" i="5"/>
  <c r="I152" i="5"/>
  <c r="J151" i="5"/>
  <c r="I151" i="5"/>
  <c r="J150" i="5"/>
  <c r="I150" i="5"/>
  <c r="J149" i="5"/>
  <c r="I149" i="5"/>
  <c r="J148" i="5"/>
  <c r="I148" i="5"/>
  <c r="J147" i="5"/>
  <c r="I147" i="5"/>
  <c r="J146" i="5"/>
  <c r="I146" i="5"/>
  <c r="J145" i="5"/>
  <c r="I145" i="5"/>
  <c r="J144" i="5"/>
  <c r="J143" i="5"/>
  <c r="I143" i="5"/>
  <c r="I139" i="5"/>
  <c r="J138" i="5"/>
  <c r="I138" i="5"/>
  <c r="J137" i="5"/>
  <c r="I137" i="5"/>
  <c r="J136" i="5"/>
  <c r="I136" i="5"/>
  <c r="J135" i="5"/>
  <c r="I135" i="5"/>
  <c r="J134" i="5"/>
  <c r="I134" i="5"/>
  <c r="J133" i="5"/>
  <c r="I133" i="5"/>
  <c r="J132" i="5"/>
  <c r="I132" i="5"/>
  <c r="J131" i="5"/>
  <c r="I131" i="5"/>
  <c r="J120" i="5"/>
  <c r="I120" i="5"/>
  <c r="J119" i="5"/>
  <c r="I119" i="5"/>
  <c r="J118" i="5"/>
  <c r="J117" i="5"/>
  <c r="J116" i="5"/>
  <c r="I116" i="5"/>
  <c r="J115" i="5"/>
  <c r="J114" i="5"/>
  <c r="J113" i="5"/>
  <c r="J112" i="5"/>
  <c r="J111" i="5"/>
  <c r="J110" i="5"/>
  <c r="I110" i="5"/>
  <c r="J109" i="5"/>
  <c r="I109" i="5"/>
  <c r="J108" i="5"/>
  <c r="I108" i="5"/>
  <c r="J104" i="5"/>
  <c r="J103" i="5"/>
  <c r="J102" i="5"/>
  <c r="J101" i="5"/>
  <c r="J100" i="5"/>
  <c r="J99" i="5"/>
  <c r="J98" i="5"/>
  <c r="J97" i="5"/>
  <c r="J92" i="5"/>
  <c r="I92" i="5"/>
  <c r="J91" i="5"/>
  <c r="I91" i="5"/>
  <c r="J90" i="5"/>
  <c r="I90" i="5"/>
  <c r="J89" i="5"/>
  <c r="I89" i="5"/>
  <c r="J88" i="5"/>
  <c r="J87" i="5"/>
  <c r="J86" i="5"/>
  <c r="I86" i="5"/>
  <c r="J85" i="5"/>
  <c r="I85" i="5"/>
  <c r="J84" i="5"/>
  <c r="J83" i="5"/>
  <c r="J82" i="5"/>
  <c r="J81" i="5"/>
  <c r="J80" i="5"/>
  <c r="I80" i="5"/>
  <c r="J79" i="5"/>
  <c r="I79" i="5"/>
  <c r="J78" i="5"/>
  <c r="J77" i="5"/>
  <c r="J76" i="5"/>
  <c r="J75" i="5"/>
  <c r="J74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J62" i="5"/>
  <c r="I62" i="5"/>
  <c r="J58" i="5"/>
  <c r="I58" i="5"/>
  <c r="J57" i="5"/>
  <c r="I57" i="5"/>
  <c r="J56" i="5"/>
  <c r="I56" i="5"/>
  <c r="J55" i="5"/>
  <c r="I55" i="5"/>
  <c r="J54" i="5"/>
  <c r="I54" i="5"/>
  <c r="J53" i="5"/>
  <c r="I53" i="5"/>
  <c r="J48" i="5"/>
  <c r="J47" i="5"/>
  <c r="J46" i="5"/>
  <c r="I46" i="5"/>
  <c r="J45" i="5"/>
  <c r="J44" i="5"/>
  <c r="I44" i="5"/>
  <c r="J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18" i="5"/>
  <c r="I18" i="5"/>
  <c r="J15" i="5"/>
  <c r="I15" i="5"/>
  <c r="J14" i="5"/>
  <c r="I14" i="5"/>
  <c r="J13" i="5"/>
  <c r="I13" i="5"/>
  <c r="J12" i="5"/>
  <c r="I12" i="5"/>
  <c r="I144" i="5" l="1"/>
  <c r="H9" i="1"/>
  <c r="J115" i="2" l="1"/>
  <c r="J32" i="2"/>
  <c r="N176" i="6"/>
  <c r="I175" i="6"/>
  <c r="H46" i="6"/>
  <c r="H43" i="6"/>
  <c r="H40" i="6"/>
  <c r="H34" i="6"/>
  <c r="H28" i="6"/>
  <c r="H25" i="6"/>
  <c r="H22" i="6"/>
  <c r="N90" i="4"/>
  <c r="E90" i="4"/>
  <c r="M27" i="3"/>
  <c r="K13" i="1"/>
  <c r="R171" i="6" l="1"/>
  <c r="R170" i="6"/>
  <c r="R172" i="6"/>
  <c r="H160" i="6" l="1"/>
  <c r="H52" i="6"/>
  <c r="H51" i="6"/>
  <c r="H49" i="6"/>
  <c r="H48" i="6"/>
  <c r="H37" i="6"/>
  <c r="J171" i="6"/>
  <c r="K171" i="6"/>
  <c r="L171" i="6"/>
  <c r="M171" i="6"/>
  <c r="N171" i="6"/>
  <c r="S172" i="6"/>
  <c r="N172" i="6"/>
  <c r="M172" i="6"/>
  <c r="L172" i="6"/>
  <c r="K172" i="6"/>
  <c r="J172" i="6"/>
  <c r="I116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2" i="6"/>
  <c r="I13" i="6"/>
  <c r="J39" i="2" s="1"/>
  <c r="I14" i="6"/>
  <c r="I15" i="6"/>
  <c r="I16" i="6"/>
  <c r="J40" i="2" s="1"/>
  <c r="I17" i="6"/>
  <c r="I18" i="6"/>
  <c r="I19" i="6"/>
  <c r="J41" i="2" s="1"/>
  <c r="I20" i="6"/>
  <c r="I21" i="6"/>
  <c r="I22" i="6"/>
  <c r="J42" i="2" s="1"/>
  <c r="I23" i="6"/>
  <c r="I24" i="6"/>
  <c r="I25" i="6"/>
  <c r="J43" i="2" s="1"/>
  <c r="I26" i="6"/>
  <c r="I27" i="6"/>
  <c r="I28" i="6"/>
  <c r="J44" i="2" s="1"/>
  <c r="I29" i="6"/>
  <c r="I30" i="6"/>
  <c r="I31" i="6"/>
  <c r="J45" i="2" s="1"/>
  <c r="I32" i="6"/>
  <c r="I33" i="6"/>
  <c r="I34" i="6"/>
  <c r="J46" i="2" s="1"/>
  <c r="I35" i="6"/>
  <c r="I36" i="6"/>
  <c r="I37" i="6"/>
  <c r="J47" i="2" s="1"/>
  <c r="I38" i="6"/>
  <c r="I39" i="6"/>
  <c r="I40" i="6"/>
  <c r="J48" i="2" s="1"/>
  <c r="I41" i="6"/>
  <c r="I42" i="6"/>
  <c r="I43" i="6"/>
  <c r="J49" i="2" s="1"/>
  <c r="I44" i="6"/>
  <c r="I45" i="6"/>
  <c r="I46" i="6"/>
  <c r="J50" i="2" s="1"/>
  <c r="I47" i="6"/>
  <c r="I48" i="6"/>
  <c r="I49" i="6"/>
  <c r="J51" i="2" s="1"/>
  <c r="I50" i="6"/>
  <c r="I51" i="6"/>
  <c r="I52" i="6"/>
  <c r="J52" i="2" s="1"/>
  <c r="I53" i="6"/>
  <c r="I54" i="6"/>
  <c r="I55" i="6"/>
  <c r="I56" i="6"/>
  <c r="I57" i="6"/>
  <c r="I58" i="6"/>
  <c r="I59" i="6"/>
  <c r="I60" i="6"/>
  <c r="I61" i="6"/>
  <c r="I62" i="6"/>
  <c r="I63" i="6"/>
  <c r="I64" i="6"/>
  <c r="H11" i="6"/>
  <c r="H170" i="6" s="1"/>
  <c r="H12" i="6"/>
  <c r="H13" i="6"/>
  <c r="S171" i="6"/>
  <c r="S170" i="6"/>
  <c r="J170" i="6"/>
  <c r="K170" i="6"/>
  <c r="L170" i="6"/>
  <c r="M170" i="6"/>
  <c r="N170" i="6"/>
  <c r="O170" i="6"/>
  <c r="P170" i="6"/>
  <c r="Q170" i="6"/>
  <c r="I11" i="6"/>
  <c r="I171" i="6" l="1"/>
  <c r="I170" i="6"/>
  <c r="I172" i="6"/>
  <c r="H172" i="6"/>
  <c r="L11" i="3"/>
  <c r="M11" i="3"/>
  <c r="N11" i="3"/>
  <c r="O11" i="3"/>
  <c r="K11" i="3"/>
  <c r="M12" i="3"/>
  <c r="J12" i="3"/>
  <c r="J22" i="4" l="1"/>
  <c r="H36" i="6" s="1"/>
  <c r="H171" i="6" s="1"/>
  <c r="O71" i="4" l="1"/>
  <c r="O72" i="4"/>
  <c r="O73" i="4"/>
  <c r="O74" i="4"/>
  <c r="O75" i="4"/>
  <c r="O76" i="4"/>
  <c r="O77" i="4"/>
  <c r="O78" i="4"/>
  <c r="O79" i="4"/>
  <c r="O80" i="4"/>
  <c r="O81" i="4"/>
  <c r="O82" i="4"/>
  <c r="O83" i="4"/>
  <c r="I83" i="4"/>
  <c r="K76" i="4"/>
  <c r="L76" i="4" s="1"/>
  <c r="K77" i="4"/>
  <c r="L77" i="4" s="1"/>
  <c r="K78" i="4"/>
  <c r="L78" i="4" s="1"/>
  <c r="K79" i="4"/>
  <c r="L79" i="4" s="1"/>
  <c r="K80" i="4"/>
  <c r="L80" i="4" s="1"/>
  <c r="K81" i="4"/>
  <c r="L81" i="4" s="1"/>
  <c r="K82" i="4"/>
  <c r="L82" i="4" s="1"/>
  <c r="K83" i="4"/>
  <c r="L83" i="4" s="1"/>
  <c r="I79" i="4"/>
  <c r="I80" i="4"/>
  <c r="I81" i="4"/>
  <c r="I82" i="4"/>
  <c r="I76" i="4"/>
  <c r="I77" i="4"/>
  <c r="I78" i="4"/>
  <c r="K73" i="4"/>
  <c r="L73" i="4" s="1"/>
  <c r="K74" i="4"/>
  <c r="L74" i="4" s="1"/>
  <c r="K75" i="4"/>
  <c r="L75" i="4" s="1"/>
  <c r="I69" i="4"/>
  <c r="I70" i="4"/>
  <c r="I71" i="4"/>
  <c r="I72" i="4"/>
  <c r="I73" i="4"/>
  <c r="I74" i="4"/>
  <c r="I75" i="4"/>
  <c r="K72" i="4"/>
  <c r="L72" i="4" s="1"/>
  <c r="K71" i="4"/>
  <c r="L71" i="4" s="1"/>
  <c r="G84" i="4"/>
  <c r="H84" i="4"/>
  <c r="U85" i="4" s="1"/>
  <c r="J84" i="4"/>
  <c r="M84" i="4"/>
  <c r="N84" i="4"/>
  <c r="D84" i="4"/>
  <c r="R72" i="4" l="1"/>
  <c r="R78" i="4"/>
  <c r="R76" i="4"/>
  <c r="P74" i="4"/>
  <c r="P73" i="4"/>
  <c r="P80" i="4"/>
  <c r="P72" i="4"/>
  <c r="R82" i="4"/>
  <c r="P71" i="4"/>
  <c r="P79" i="4"/>
  <c r="P76" i="4"/>
  <c r="P78" i="4"/>
  <c r="P77" i="4"/>
  <c r="P82" i="4"/>
  <c r="P75" i="4"/>
  <c r="P83" i="4"/>
  <c r="P81" i="4"/>
  <c r="R74" i="4"/>
  <c r="Q82" i="4"/>
  <c r="Q78" i="4"/>
  <c r="Q76" i="4"/>
  <c r="Q74" i="4"/>
  <c r="Q72" i="4"/>
  <c r="R83" i="4"/>
  <c r="R81" i="4"/>
  <c r="R80" i="4"/>
  <c r="R79" i="4"/>
  <c r="R77" i="4"/>
  <c r="R75" i="4"/>
  <c r="R73" i="4"/>
  <c r="R71" i="4"/>
  <c r="Q83" i="4"/>
  <c r="Q81" i="4"/>
  <c r="Q80" i="4"/>
  <c r="Q79" i="4"/>
  <c r="Q77" i="4"/>
  <c r="Q75" i="4"/>
  <c r="Q73" i="4"/>
  <c r="Q71" i="4"/>
  <c r="D102" i="2" l="1"/>
  <c r="D103" i="2"/>
  <c r="D104" i="2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28" i="4"/>
  <c r="I21" i="3"/>
  <c r="E84" i="4"/>
  <c r="E113" i="2"/>
  <c r="K112" i="2"/>
  <c r="G112" i="2"/>
  <c r="L112" i="2" s="1"/>
  <c r="K56" i="2"/>
  <c r="G56" i="2"/>
  <c r="M56" i="2" s="1"/>
  <c r="K102" i="2"/>
  <c r="K103" i="2"/>
  <c r="G102" i="2"/>
  <c r="L102" i="2" s="1"/>
  <c r="G103" i="2"/>
  <c r="L103" i="2" s="1"/>
  <c r="G104" i="2"/>
  <c r="L104" i="2" s="1"/>
  <c r="K86" i="2"/>
  <c r="K87" i="2"/>
  <c r="G86" i="2"/>
  <c r="M86" i="2" s="1"/>
  <c r="G87" i="2"/>
  <c r="M87" i="2" s="1"/>
  <c r="G72" i="2"/>
  <c r="E106" i="2"/>
  <c r="G62" i="2"/>
  <c r="M62" i="2" s="1"/>
  <c r="K60" i="2"/>
  <c r="K61" i="2"/>
  <c r="G61" i="2"/>
  <c r="M61" i="2" s="1"/>
  <c r="G60" i="2"/>
  <c r="M60" i="2" s="1"/>
  <c r="G110" i="2"/>
  <c r="G111" i="2"/>
  <c r="E37" i="2"/>
  <c r="L72" i="2" l="1"/>
  <c r="M72" i="2"/>
  <c r="E53" i="2"/>
  <c r="E124" i="2" s="1"/>
  <c r="K84" i="4"/>
  <c r="M112" i="2"/>
  <c r="L56" i="2"/>
  <c r="M104" i="2"/>
  <c r="M103" i="2"/>
  <c r="M102" i="2"/>
  <c r="L87" i="2"/>
  <c r="L86" i="2"/>
  <c r="L62" i="2"/>
  <c r="L61" i="2"/>
  <c r="L60" i="2"/>
  <c r="E23" i="2" l="1"/>
  <c r="E25" i="2"/>
  <c r="E26" i="2" s="1"/>
  <c r="E29" i="2"/>
  <c r="G22" i="2"/>
  <c r="D57" i="2"/>
  <c r="D101" i="2"/>
  <c r="D96" i="2"/>
  <c r="D79" i="2"/>
  <c r="D70" i="2"/>
  <c r="D67" i="2"/>
  <c r="D66" i="2"/>
  <c r="D64" i="2"/>
  <c r="C113" i="2"/>
  <c r="C115" i="2"/>
  <c r="D119" i="2" s="1"/>
  <c r="C106" i="2"/>
  <c r="C23" i="2"/>
  <c r="C26" i="2"/>
  <c r="C29" i="2"/>
  <c r="K176" i="6"/>
  <c r="I174" i="6"/>
  <c r="I173" i="6"/>
  <c r="I176" i="6" l="1"/>
  <c r="C30" i="2"/>
  <c r="C31" i="2" s="1"/>
  <c r="C34" i="2" s="1"/>
  <c r="C53" i="2"/>
  <c r="E30" i="2"/>
  <c r="E31" i="2" s="1"/>
  <c r="D59" i="2"/>
  <c r="D76" i="2"/>
  <c r="D85" i="2"/>
  <c r="D97" i="2"/>
  <c r="C37" i="2"/>
  <c r="D47" i="2" s="1"/>
  <c r="D58" i="2"/>
  <c r="D75" i="2"/>
  <c r="D84" i="2"/>
  <c r="D95" i="2"/>
  <c r="D63" i="2"/>
  <c r="D77" i="2"/>
  <c r="D88" i="2"/>
  <c r="D98" i="2"/>
  <c r="D68" i="2"/>
  <c r="D78" i="2"/>
  <c r="D89" i="2"/>
  <c r="D99" i="2"/>
  <c r="D118" i="2"/>
  <c r="D69" i="2"/>
  <c r="D80" i="2"/>
  <c r="D90" i="2"/>
  <c r="D100" i="2"/>
  <c r="D111" i="2"/>
  <c r="D55" i="2"/>
  <c r="D71" i="2"/>
  <c r="D81" i="2"/>
  <c r="D91" i="2"/>
  <c r="D105" i="2"/>
  <c r="D108" i="2"/>
  <c r="D65" i="2"/>
  <c r="D73" i="2"/>
  <c r="D82" i="2"/>
  <c r="D93" i="2"/>
  <c r="D110" i="2"/>
  <c r="D74" i="2"/>
  <c r="D83" i="2"/>
  <c r="D94" i="2"/>
  <c r="C114" i="2"/>
  <c r="D109" i="2" s="1"/>
  <c r="F56" i="2" l="1"/>
  <c r="F112" i="2"/>
  <c r="F103" i="2"/>
  <c r="F102" i="2"/>
  <c r="F104" i="2"/>
  <c r="F87" i="2"/>
  <c r="F86" i="2"/>
  <c r="D113" i="2"/>
  <c r="D106" i="2"/>
  <c r="D53" i="2"/>
  <c r="F61" i="2"/>
  <c r="F60" i="2"/>
  <c r="D37" i="2"/>
  <c r="D39" i="2"/>
  <c r="D46" i="2"/>
  <c r="D45" i="2"/>
  <c r="D52" i="2"/>
  <c r="D44" i="2"/>
  <c r="D41" i="2"/>
  <c r="D51" i="2"/>
  <c r="D43" i="2"/>
  <c r="D49" i="2"/>
  <c r="D50" i="2"/>
  <c r="D42" i="2"/>
  <c r="D48" i="2"/>
  <c r="D40" i="2"/>
  <c r="C124" i="2"/>
  <c r="D123" i="2"/>
  <c r="D115" i="2"/>
  <c r="D121" i="2"/>
  <c r="L39" i="4" l="1"/>
  <c r="G12" i="1"/>
  <c r="H12" i="1"/>
  <c r="I11" i="1"/>
  <c r="J11" i="1"/>
  <c r="K11" i="1"/>
  <c r="L11" i="1"/>
  <c r="M11" i="1"/>
  <c r="G11" i="1"/>
  <c r="H11" i="1"/>
  <c r="M24" i="3"/>
  <c r="J24" i="3"/>
  <c r="J113" i="2"/>
  <c r="F111" i="2"/>
  <c r="F110" i="2"/>
  <c r="F109" i="2"/>
  <c r="F108" i="2"/>
  <c r="F105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1" i="2"/>
  <c r="F70" i="2"/>
  <c r="F69" i="2"/>
  <c r="F68" i="2"/>
  <c r="F67" i="2"/>
  <c r="F66" i="2"/>
  <c r="F65" i="2"/>
  <c r="F64" i="2"/>
  <c r="F63" i="2"/>
  <c r="F59" i="2"/>
  <c r="F58" i="2"/>
  <c r="F57" i="2"/>
  <c r="F55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7" i="2" l="1"/>
  <c r="F106" i="2"/>
  <c r="F113" i="2"/>
  <c r="D114" i="2"/>
  <c r="F28" i="2"/>
  <c r="F29" i="2" s="1"/>
  <c r="F25" i="2"/>
  <c r="F24" i="2"/>
  <c r="F22" i="2"/>
  <c r="F21" i="2"/>
  <c r="F18" i="2"/>
  <c r="F17" i="2"/>
  <c r="F16" i="2"/>
  <c r="D28" i="2"/>
  <c r="D29" i="2" s="1"/>
  <c r="D25" i="2"/>
  <c r="D24" i="2"/>
  <c r="D22" i="2"/>
  <c r="D21" i="2"/>
  <c r="D18" i="2"/>
  <c r="D17" i="2"/>
  <c r="D16" i="2"/>
  <c r="F53" i="2" l="1"/>
  <c r="F26" i="2"/>
  <c r="F30" i="2" s="1"/>
  <c r="F23" i="2"/>
  <c r="D26" i="2"/>
  <c r="D30" i="2" s="1"/>
  <c r="D23" i="2"/>
  <c r="F31" i="2" l="1"/>
  <c r="D31" i="2"/>
  <c r="L31" i="4"/>
  <c r="I46" i="4"/>
  <c r="I48" i="4"/>
  <c r="I49" i="4"/>
  <c r="I50" i="4"/>
  <c r="L67" i="4" l="1"/>
  <c r="I34" i="4" l="1"/>
  <c r="O70" i="4"/>
  <c r="L70" i="4"/>
  <c r="O69" i="4"/>
  <c r="L69" i="4"/>
  <c r="O68" i="4"/>
  <c r="L68" i="4"/>
  <c r="I68" i="4"/>
  <c r="O67" i="4"/>
  <c r="P67" i="4" s="1"/>
  <c r="O66" i="4"/>
  <c r="L66" i="4"/>
  <c r="I66" i="4"/>
  <c r="O65" i="4"/>
  <c r="P65" i="4" s="1"/>
  <c r="L65" i="4"/>
  <c r="I65" i="4"/>
  <c r="O64" i="4"/>
  <c r="P64" i="4" s="1"/>
  <c r="L64" i="4"/>
  <c r="O63" i="4"/>
  <c r="L63" i="4"/>
  <c r="I63" i="4"/>
  <c r="O62" i="4"/>
  <c r="P62" i="4" s="1"/>
  <c r="L62" i="4"/>
  <c r="I62" i="4"/>
  <c r="O61" i="4"/>
  <c r="P61" i="4" s="1"/>
  <c r="L61" i="4"/>
  <c r="I61" i="4"/>
  <c r="O60" i="4"/>
  <c r="P60" i="4" s="1"/>
  <c r="L60" i="4"/>
  <c r="O59" i="4"/>
  <c r="L59" i="4"/>
  <c r="O58" i="4"/>
  <c r="Q58" i="4" s="1"/>
  <c r="L58" i="4"/>
  <c r="O57" i="4"/>
  <c r="L57" i="4"/>
  <c r="I57" i="4"/>
  <c r="O56" i="4"/>
  <c r="L56" i="4"/>
  <c r="I56" i="4"/>
  <c r="O55" i="4"/>
  <c r="L55" i="4"/>
  <c r="O54" i="4"/>
  <c r="L54" i="4"/>
  <c r="I54" i="4"/>
  <c r="O53" i="4"/>
  <c r="L53" i="4"/>
  <c r="I53" i="4"/>
  <c r="O52" i="4"/>
  <c r="P52" i="4" s="1"/>
  <c r="L52" i="4"/>
  <c r="I52" i="4"/>
  <c r="O51" i="4"/>
  <c r="L51" i="4"/>
  <c r="I51" i="4"/>
  <c r="O50" i="4"/>
  <c r="L50" i="4"/>
  <c r="O49" i="4"/>
  <c r="Q49" i="4" s="1"/>
  <c r="L49" i="4"/>
  <c r="O48" i="4"/>
  <c r="Q48" i="4" s="1"/>
  <c r="L48" i="4"/>
  <c r="O47" i="4"/>
  <c r="L47" i="4"/>
  <c r="I47" i="4"/>
  <c r="O46" i="4"/>
  <c r="P46" i="4" s="1"/>
  <c r="L46" i="4"/>
  <c r="O45" i="4"/>
  <c r="L45" i="4"/>
  <c r="I45" i="4"/>
  <c r="O44" i="4"/>
  <c r="L44" i="4"/>
  <c r="I44" i="4"/>
  <c r="O43" i="4"/>
  <c r="L43" i="4"/>
  <c r="I43" i="4"/>
  <c r="O42" i="4"/>
  <c r="P42" i="4" s="1"/>
  <c r="L42" i="4"/>
  <c r="I42" i="4"/>
  <c r="O41" i="4"/>
  <c r="P41" i="4" s="1"/>
  <c r="L41" i="4"/>
  <c r="I41" i="4"/>
  <c r="O40" i="4"/>
  <c r="L40" i="4"/>
  <c r="I40" i="4"/>
  <c r="O39" i="4"/>
  <c r="I39" i="4"/>
  <c r="O38" i="4"/>
  <c r="P38" i="4" s="1"/>
  <c r="L38" i="4"/>
  <c r="I38" i="4"/>
  <c r="O37" i="4"/>
  <c r="L37" i="4"/>
  <c r="I37" i="4"/>
  <c r="O36" i="4"/>
  <c r="L36" i="4"/>
  <c r="I36" i="4"/>
  <c r="O35" i="4"/>
  <c r="L35" i="4"/>
  <c r="I35" i="4"/>
  <c r="O34" i="4"/>
  <c r="L34" i="4"/>
  <c r="O33" i="4"/>
  <c r="L33" i="4"/>
  <c r="I33" i="4"/>
  <c r="O32" i="4"/>
  <c r="L32" i="4"/>
  <c r="I32" i="4"/>
  <c r="O31" i="4"/>
  <c r="P31" i="4" s="1"/>
  <c r="I31" i="4"/>
  <c r="O30" i="4"/>
  <c r="L30" i="4"/>
  <c r="I30" i="4"/>
  <c r="P29" i="4"/>
  <c r="L29" i="4"/>
  <c r="R29" i="4" s="1"/>
  <c r="I29" i="4"/>
  <c r="Q29" i="4" s="1"/>
  <c r="O28" i="4"/>
  <c r="L28" i="4"/>
  <c r="I28" i="4"/>
  <c r="O27" i="4"/>
  <c r="L27" i="4"/>
  <c r="I27" i="4"/>
  <c r="O26" i="4"/>
  <c r="L26" i="4"/>
  <c r="I26" i="4"/>
  <c r="O25" i="4"/>
  <c r="L25" i="4"/>
  <c r="I25" i="4"/>
  <c r="O24" i="4"/>
  <c r="P24" i="4" s="1"/>
  <c r="L24" i="4"/>
  <c r="I24" i="4"/>
  <c r="O23" i="4"/>
  <c r="L23" i="4"/>
  <c r="I23" i="4"/>
  <c r="O22" i="4"/>
  <c r="L22" i="4"/>
  <c r="I22" i="4"/>
  <c r="O21" i="4"/>
  <c r="L21" i="4"/>
  <c r="I21" i="4"/>
  <c r="O20" i="4"/>
  <c r="P20" i="4" s="1"/>
  <c r="L20" i="4"/>
  <c r="I20" i="4"/>
  <c r="O19" i="4"/>
  <c r="P19" i="4" s="1"/>
  <c r="L19" i="4"/>
  <c r="I19" i="4"/>
  <c r="O18" i="4"/>
  <c r="L18" i="4"/>
  <c r="I18" i="4"/>
  <c r="O17" i="4"/>
  <c r="L17" i="4"/>
  <c r="I17" i="4"/>
  <c r="O16" i="4"/>
  <c r="P16" i="4" s="1"/>
  <c r="L16" i="4"/>
  <c r="I16" i="4"/>
  <c r="O15" i="4"/>
  <c r="P15" i="4" s="1"/>
  <c r="L15" i="4"/>
  <c r="I15" i="4"/>
  <c r="O14" i="4"/>
  <c r="L14" i="4"/>
  <c r="I14" i="4"/>
  <c r="Q51" i="4" l="1"/>
  <c r="Q28" i="4"/>
  <c r="R28" i="4"/>
  <c r="R60" i="4"/>
  <c r="Q52" i="4"/>
  <c r="Q31" i="4"/>
  <c r="R52" i="4"/>
  <c r="R63" i="4"/>
  <c r="R57" i="4"/>
  <c r="Q27" i="4"/>
  <c r="Q68" i="4"/>
  <c r="R46" i="4"/>
  <c r="P51" i="4"/>
  <c r="P30" i="4"/>
  <c r="Q30" i="4"/>
  <c r="Q42" i="4"/>
  <c r="Q66" i="4"/>
  <c r="R67" i="4"/>
  <c r="Q19" i="4"/>
  <c r="R37" i="4"/>
  <c r="R45" i="4"/>
  <c r="R55" i="4"/>
  <c r="Q15" i="4"/>
  <c r="Q46" i="4"/>
  <c r="R34" i="4"/>
  <c r="R42" i="4"/>
  <c r="R32" i="4"/>
  <c r="Q38" i="4"/>
  <c r="R38" i="4"/>
  <c r="R40" i="4"/>
  <c r="R49" i="4"/>
  <c r="R58" i="4"/>
  <c r="Q60" i="4"/>
  <c r="R62" i="4"/>
  <c r="Q64" i="4"/>
  <c r="P28" i="4"/>
  <c r="P34" i="4"/>
  <c r="P45" i="4"/>
  <c r="R47" i="4"/>
  <c r="P49" i="4"/>
  <c r="R53" i="4"/>
  <c r="P58" i="4"/>
  <c r="R30" i="4"/>
  <c r="R43" i="4"/>
  <c r="Q45" i="4"/>
  <c r="P47" i="4"/>
  <c r="R61" i="4"/>
  <c r="R66" i="4"/>
  <c r="P37" i="4"/>
  <c r="R39" i="4"/>
  <c r="R48" i="4"/>
  <c r="R50" i="4"/>
  <c r="R54" i="4"/>
  <c r="R59" i="4"/>
  <c r="Q61" i="4"/>
  <c r="P66" i="4"/>
  <c r="Q34" i="4"/>
  <c r="P27" i="4"/>
  <c r="R31" i="4"/>
  <c r="Q37" i="4"/>
  <c r="P48" i="4"/>
  <c r="R64" i="4"/>
  <c r="R70" i="4"/>
  <c r="Q65" i="4"/>
  <c r="R65" i="4"/>
  <c r="R68" i="4"/>
  <c r="R69" i="4"/>
  <c r="Q67" i="4"/>
  <c r="P57" i="4"/>
  <c r="Q57" i="4"/>
  <c r="R56" i="4"/>
  <c r="R51" i="4"/>
  <c r="R44" i="4"/>
  <c r="Q41" i="4"/>
  <c r="R41" i="4"/>
  <c r="R33" i="4"/>
  <c r="R36" i="4"/>
  <c r="R35" i="4"/>
  <c r="P32" i="4"/>
  <c r="R27" i="4"/>
  <c r="R26" i="4"/>
  <c r="R25" i="4"/>
  <c r="Q24" i="4"/>
  <c r="R24" i="4"/>
  <c r="R23" i="4"/>
  <c r="Q23" i="4"/>
  <c r="P23" i="4"/>
  <c r="R22" i="4"/>
  <c r="R21" i="4"/>
  <c r="Q20" i="4"/>
  <c r="R20" i="4"/>
  <c r="R19" i="4"/>
  <c r="R18" i="4"/>
  <c r="R17" i="4"/>
  <c r="Q16" i="4"/>
  <c r="R16" i="4"/>
  <c r="R15" i="4"/>
  <c r="R14" i="4"/>
  <c r="P68" i="4"/>
  <c r="P33" i="4"/>
  <c r="P63" i="4"/>
  <c r="P70" i="4"/>
  <c r="P14" i="4"/>
  <c r="P18" i="4"/>
  <c r="P22" i="4"/>
  <c r="P26" i="4"/>
  <c r="Q33" i="4"/>
  <c r="P36" i="4"/>
  <c r="P40" i="4"/>
  <c r="P44" i="4"/>
  <c r="P50" i="4"/>
  <c r="P54" i="4"/>
  <c r="P56" i="4"/>
  <c r="P59" i="4"/>
  <c r="Q63" i="4"/>
  <c r="Q70" i="4"/>
  <c r="Q14" i="4"/>
  <c r="Q18" i="4"/>
  <c r="Q22" i="4"/>
  <c r="Q26" i="4"/>
  <c r="Q36" i="4"/>
  <c r="Q40" i="4"/>
  <c r="Q44" i="4"/>
  <c r="Q50" i="4"/>
  <c r="Q54" i="4"/>
  <c r="Q56" i="4"/>
  <c r="Q59" i="4"/>
  <c r="P17" i="4"/>
  <c r="P21" i="4"/>
  <c r="P25" i="4"/>
  <c r="Q32" i="4"/>
  <c r="P35" i="4"/>
  <c r="P39" i="4"/>
  <c r="P43" i="4"/>
  <c r="Q47" i="4"/>
  <c r="P53" i="4"/>
  <c r="P55" i="4"/>
  <c r="Q62" i="4"/>
  <c r="P69" i="4"/>
  <c r="Q17" i="4"/>
  <c r="Q21" i="4"/>
  <c r="Q25" i="4"/>
  <c r="Q35" i="4"/>
  <c r="Q39" i="4"/>
  <c r="Q43" i="4"/>
  <c r="Q53" i="4"/>
  <c r="Q55" i="4"/>
  <c r="Q69" i="4"/>
  <c r="P27" i="3"/>
  <c r="O24" i="3"/>
  <c r="N24" i="3"/>
  <c r="L24" i="3"/>
  <c r="K24" i="3"/>
  <c r="O23" i="3"/>
  <c r="N23" i="3"/>
  <c r="M23" i="3"/>
  <c r="L23" i="3"/>
  <c r="K23" i="3"/>
  <c r="J23" i="3"/>
  <c r="I23" i="3"/>
  <c r="O22" i="3"/>
  <c r="N22" i="3"/>
  <c r="M22" i="3"/>
  <c r="L22" i="3"/>
  <c r="K22" i="3"/>
  <c r="J22" i="3"/>
  <c r="I22" i="3"/>
  <c r="O21" i="3"/>
  <c r="N21" i="3"/>
  <c r="M21" i="3"/>
  <c r="L21" i="3"/>
  <c r="K21" i="3"/>
  <c r="J21" i="3"/>
  <c r="P20" i="3"/>
  <c r="P19" i="3"/>
  <c r="P18" i="3"/>
  <c r="P17" i="3"/>
  <c r="P16" i="3"/>
  <c r="P15" i="3"/>
  <c r="P14" i="3"/>
  <c r="P13" i="3"/>
  <c r="P12" i="3"/>
  <c r="P24" i="3" s="1"/>
  <c r="P11" i="3"/>
  <c r="P10" i="3"/>
  <c r="P9" i="3"/>
  <c r="M25" i="3" l="1"/>
  <c r="N25" i="3"/>
  <c r="L26" i="3"/>
  <c r="L25" i="3"/>
  <c r="O25" i="3"/>
  <c r="K25" i="3"/>
  <c r="P23" i="3"/>
  <c r="P22" i="3"/>
  <c r="P21" i="3"/>
  <c r="J25" i="3"/>
  <c r="I25" i="3"/>
  <c r="M26" i="3"/>
  <c r="N26" i="3"/>
  <c r="O26" i="3"/>
  <c r="I26" i="3"/>
  <c r="J26" i="3"/>
  <c r="K26" i="3"/>
  <c r="J114" i="2"/>
  <c r="M111" i="2"/>
  <c r="L111" i="2"/>
  <c r="G109" i="2"/>
  <c r="M109" i="2" s="1"/>
  <c r="G108" i="2"/>
  <c r="I113" i="2"/>
  <c r="J106" i="2"/>
  <c r="J53" i="2" s="1"/>
  <c r="G105" i="2"/>
  <c r="G101" i="2"/>
  <c r="M101" i="2" s="1"/>
  <c r="G100" i="2"/>
  <c r="G99" i="2"/>
  <c r="G98" i="2"/>
  <c r="G97" i="2"/>
  <c r="G96" i="2"/>
  <c r="M96" i="2" s="1"/>
  <c r="G95" i="2"/>
  <c r="G94" i="2"/>
  <c r="G93" i="2"/>
  <c r="G92" i="2"/>
  <c r="M92" i="2" s="1"/>
  <c r="G91" i="2"/>
  <c r="G90" i="2"/>
  <c r="G89" i="2"/>
  <c r="G88" i="2"/>
  <c r="G85" i="2"/>
  <c r="G84" i="2"/>
  <c r="G83" i="2"/>
  <c r="G82" i="2"/>
  <c r="G81" i="2"/>
  <c r="M81" i="2" s="1"/>
  <c r="G80" i="2"/>
  <c r="M80" i="2" s="1"/>
  <c r="G79" i="2"/>
  <c r="M79" i="2" s="1"/>
  <c r="G78" i="2"/>
  <c r="M78" i="2" s="1"/>
  <c r="G77" i="2"/>
  <c r="M77" i="2" s="1"/>
  <c r="G76" i="2"/>
  <c r="M76" i="2" s="1"/>
  <c r="G75" i="2"/>
  <c r="M75" i="2" s="1"/>
  <c r="G74" i="2"/>
  <c r="M74" i="2" s="1"/>
  <c r="G73" i="2"/>
  <c r="M73" i="2" s="1"/>
  <c r="G71" i="2"/>
  <c r="M71" i="2" s="1"/>
  <c r="G70" i="2"/>
  <c r="M70" i="2" s="1"/>
  <c r="G69" i="2"/>
  <c r="M69" i="2" s="1"/>
  <c r="G68" i="2"/>
  <c r="M68" i="2" s="1"/>
  <c r="G67" i="2"/>
  <c r="M67" i="2" s="1"/>
  <c r="G66" i="2"/>
  <c r="M66" i="2" s="1"/>
  <c r="G65" i="2"/>
  <c r="M65" i="2" s="1"/>
  <c r="G64" i="2"/>
  <c r="M64" i="2" s="1"/>
  <c r="G63" i="2"/>
  <c r="M63" i="2" s="1"/>
  <c r="G59" i="2"/>
  <c r="M59" i="2" s="1"/>
  <c r="G58" i="2"/>
  <c r="M58" i="2" s="1"/>
  <c r="G57" i="2"/>
  <c r="M57" i="2" s="1"/>
  <c r="G55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J37" i="2"/>
  <c r="I37" i="2"/>
  <c r="J29" i="2"/>
  <c r="G28" i="2"/>
  <c r="G29" i="2" s="1"/>
  <c r="L27" i="2"/>
  <c r="I27" i="2"/>
  <c r="I29" i="2" s="1"/>
  <c r="J26" i="2"/>
  <c r="I26" i="2"/>
  <c r="G24" i="2"/>
  <c r="M24" i="2" s="1"/>
  <c r="J23" i="2"/>
  <c r="I23" i="2"/>
  <c r="G21" i="2"/>
  <c r="L20" i="2"/>
  <c r="L19" i="2"/>
  <c r="G18" i="2"/>
  <c r="G17" i="2"/>
  <c r="G16" i="2"/>
  <c r="M16" i="2" s="1"/>
  <c r="J124" i="2" l="1"/>
  <c r="P26" i="3"/>
  <c r="P25" i="3"/>
  <c r="G113" i="2"/>
  <c r="M40" i="2"/>
  <c r="L48" i="2"/>
  <c r="L81" i="2"/>
  <c r="M94" i="2"/>
  <c r="M97" i="2"/>
  <c r="L42" i="2"/>
  <c r="L82" i="2"/>
  <c r="M91" i="2"/>
  <c r="M110" i="2"/>
  <c r="L69" i="2"/>
  <c r="L77" i="2"/>
  <c r="M83" i="2"/>
  <c r="M99" i="2"/>
  <c r="L59" i="2"/>
  <c r="M100" i="2"/>
  <c r="G106" i="2"/>
  <c r="M106" i="2" s="1"/>
  <c r="L108" i="2"/>
  <c r="L75" i="2"/>
  <c r="L90" i="2"/>
  <c r="M98" i="2"/>
  <c r="M88" i="2"/>
  <c r="G25" i="2"/>
  <c r="L25" i="2" s="1"/>
  <c r="L46" i="2"/>
  <c r="M85" i="2"/>
  <c r="M95" i="2"/>
  <c r="M108" i="2"/>
  <c r="K123" i="2"/>
  <c r="K121" i="2" s="1"/>
  <c r="K118" i="2"/>
  <c r="K119" i="2"/>
  <c r="L89" i="2"/>
  <c r="L93" i="2"/>
  <c r="L96" i="2"/>
  <c r="L16" i="2"/>
  <c r="L76" i="2"/>
  <c r="G23" i="2"/>
  <c r="L91" i="2"/>
  <c r="I30" i="2"/>
  <c r="I31" i="2" s="1"/>
  <c r="L97" i="2"/>
  <c r="L100" i="2"/>
  <c r="M18" i="2"/>
  <c r="L58" i="2"/>
  <c r="L73" i="2"/>
  <c r="M90" i="2"/>
  <c r="M49" i="2"/>
  <c r="L40" i="2"/>
  <c r="L67" i="2"/>
  <c r="L83" i="2"/>
  <c r="L95" i="2"/>
  <c r="M47" i="2"/>
  <c r="M93" i="2"/>
  <c r="M42" i="2"/>
  <c r="L78" i="2"/>
  <c r="M44" i="2"/>
  <c r="L70" i="2"/>
  <c r="M41" i="2"/>
  <c r="M50" i="2"/>
  <c r="L105" i="2"/>
  <c r="M105" i="2"/>
  <c r="M21" i="2"/>
  <c r="L50" i="2"/>
  <c r="L85" i="2"/>
  <c r="M22" i="2"/>
  <c r="L74" i="2"/>
  <c r="L45" i="2"/>
  <c r="M52" i="2"/>
  <c r="M45" i="2"/>
  <c r="L52" i="2"/>
  <c r="L65" i="2"/>
  <c r="M17" i="2"/>
  <c r="L94" i="2"/>
  <c r="M48" i="2"/>
  <c r="L43" i="2"/>
  <c r="L80" i="2"/>
  <c r="L44" i="2"/>
  <c r="L51" i="2"/>
  <c r="G37" i="2"/>
  <c r="M46" i="2"/>
  <c r="M84" i="2"/>
  <c r="L84" i="2"/>
  <c r="J30" i="2"/>
  <c r="J31" i="2" s="1"/>
  <c r="M29" i="2"/>
  <c r="L63" i="2"/>
  <c r="L64" i="2"/>
  <c r="M82" i="2"/>
  <c r="I106" i="2"/>
  <c r="I53" i="2" s="1"/>
  <c r="I124" i="2" s="1"/>
  <c r="L17" i="2"/>
  <c r="L21" i="2"/>
  <c r="L41" i="2"/>
  <c r="L49" i="2"/>
  <c r="L57" i="2"/>
  <c r="L68" i="2"/>
  <c r="L88" i="2"/>
  <c r="L99" i="2"/>
  <c r="L110" i="2"/>
  <c r="L101" i="2"/>
  <c r="M89" i="2"/>
  <c r="L28" i="2"/>
  <c r="L29" i="2" s="1"/>
  <c r="L39" i="2"/>
  <c r="L47" i="2"/>
  <c r="L55" i="2"/>
  <c r="L66" i="2"/>
  <c r="L71" i="2"/>
  <c r="L98" i="2"/>
  <c r="L109" i="2"/>
  <c r="M51" i="2"/>
  <c r="L18" i="2"/>
  <c r="L22" i="2"/>
  <c r="L24" i="2"/>
  <c r="M28" i="2"/>
  <c r="M39" i="2"/>
  <c r="M55" i="2"/>
  <c r="L79" i="2"/>
  <c r="L92" i="2"/>
  <c r="M43" i="2"/>
  <c r="L113" i="2" l="1"/>
  <c r="M25" i="2"/>
  <c r="L26" i="2"/>
  <c r="L30" i="2" s="1"/>
  <c r="K97" i="2"/>
  <c r="K94" i="2"/>
  <c r="K80" i="2"/>
  <c r="K73" i="2"/>
  <c r="K67" i="2"/>
  <c r="K46" i="2"/>
  <c r="K111" i="2"/>
  <c r="K105" i="2"/>
  <c r="K96" i="2"/>
  <c r="K93" i="2"/>
  <c r="K85" i="2"/>
  <c r="K79" i="2"/>
  <c r="K71" i="2"/>
  <c r="K66" i="2"/>
  <c r="K55" i="2"/>
  <c r="K45" i="2"/>
  <c r="K110" i="2"/>
  <c r="K101" i="2"/>
  <c r="K95" i="2"/>
  <c r="K88" i="2"/>
  <c r="K84" i="2"/>
  <c r="K78" i="2"/>
  <c r="K70" i="2"/>
  <c r="K65" i="2"/>
  <c r="K52" i="2"/>
  <c r="K44" i="2"/>
  <c r="K77" i="2"/>
  <c r="K69" i="2"/>
  <c r="K64" i="2"/>
  <c r="K51" i="2"/>
  <c r="K43" i="2"/>
  <c r="K109" i="2"/>
  <c r="K100" i="2"/>
  <c r="K92" i="2"/>
  <c r="K83" i="2"/>
  <c r="K76" i="2"/>
  <c r="K63" i="2"/>
  <c r="K50" i="2"/>
  <c r="K42" i="2"/>
  <c r="K99" i="2"/>
  <c r="K91" i="2"/>
  <c r="K82" i="2"/>
  <c r="K75" i="2"/>
  <c r="K59" i="2"/>
  <c r="K49" i="2"/>
  <c r="K41" i="2"/>
  <c r="K108" i="2"/>
  <c r="K90" i="2"/>
  <c r="K74" i="2"/>
  <c r="K58" i="2"/>
  <c r="K48" i="2"/>
  <c r="K40" i="2"/>
  <c r="K98" i="2"/>
  <c r="K81" i="2"/>
  <c r="K68" i="2"/>
  <c r="K57" i="2"/>
  <c r="K47" i="2"/>
  <c r="K39" i="2"/>
  <c r="K89" i="2"/>
  <c r="G26" i="2"/>
  <c r="K115" i="2"/>
  <c r="K114" i="2" s="1"/>
  <c r="G53" i="2"/>
  <c r="M53" i="2" s="1"/>
  <c r="M23" i="2"/>
  <c r="M113" i="2"/>
  <c r="M37" i="2"/>
  <c r="K28" i="2"/>
  <c r="K29" i="2" s="1"/>
  <c r="K24" i="2"/>
  <c r="K21" i="2"/>
  <c r="K25" i="2"/>
  <c r="K16" i="2"/>
  <c r="K18" i="2"/>
  <c r="K22" i="2"/>
  <c r="K17" i="2"/>
  <c r="L23" i="2"/>
  <c r="L106" i="2"/>
  <c r="J34" i="2"/>
  <c r="K104" i="2" s="1"/>
  <c r="L37" i="2"/>
  <c r="L53" i="2" l="1"/>
  <c r="L124" i="2" s="1"/>
  <c r="G124" i="2"/>
  <c r="K106" i="2"/>
  <c r="G30" i="2"/>
  <c r="M26" i="2"/>
  <c r="K37" i="2"/>
  <c r="K113" i="2"/>
  <c r="L31" i="2"/>
  <c r="K23" i="2"/>
  <c r="K26" i="2"/>
  <c r="K30" i="2" s="1"/>
  <c r="K53" i="2" l="1"/>
  <c r="M30" i="2"/>
  <c r="G31" i="2"/>
  <c r="K31" i="2"/>
  <c r="N8" i="1"/>
  <c r="N9" i="1"/>
  <c r="N10" i="1"/>
  <c r="N11" i="1"/>
  <c r="N13" i="1"/>
  <c r="N7" i="1"/>
  <c r="I12" i="1"/>
  <c r="J12" i="1"/>
  <c r="K12" i="1"/>
  <c r="L12" i="1"/>
  <c r="M12" i="1"/>
  <c r="H60" i="2" l="1"/>
  <c r="H61" i="2"/>
  <c r="H56" i="2"/>
  <c r="H112" i="2"/>
  <c r="H102" i="2"/>
  <c r="H103" i="2"/>
  <c r="H104" i="2"/>
  <c r="H87" i="2"/>
  <c r="H86" i="2"/>
  <c r="H111" i="2"/>
  <c r="H101" i="2"/>
  <c r="H74" i="2"/>
  <c r="H97" i="2"/>
  <c r="H99" i="2"/>
  <c r="H65" i="2"/>
  <c r="H67" i="2"/>
  <c r="H89" i="2"/>
  <c r="H105" i="2"/>
  <c r="H76" i="2"/>
  <c r="H77" i="2"/>
  <c r="H70" i="2"/>
  <c r="H100" i="2"/>
  <c r="H75" i="2"/>
  <c r="H71" i="2"/>
  <c r="H40" i="2"/>
  <c r="H55" i="2"/>
  <c r="H81" i="2"/>
  <c r="H109" i="2"/>
  <c r="H110" i="2"/>
  <c r="H84" i="2"/>
  <c r="H73" i="2"/>
  <c r="H93" i="2"/>
  <c r="H39" i="2"/>
  <c r="H82" i="2"/>
  <c r="H43" i="2"/>
  <c r="H83" i="2"/>
  <c r="H59" i="2"/>
  <c r="H78" i="2"/>
  <c r="H79" i="2"/>
  <c r="H90" i="2"/>
  <c r="H108" i="2"/>
  <c r="H57" i="2"/>
  <c r="H48" i="2"/>
  <c r="H51" i="2"/>
  <c r="H88" i="2"/>
  <c r="H85" i="2"/>
  <c r="H96" i="2"/>
  <c r="H58" i="2"/>
  <c r="H42" i="2"/>
  <c r="H64" i="2"/>
  <c r="H92" i="2"/>
  <c r="H49" i="2"/>
  <c r="H98" i="2"/>
  <c r="H46" i="2"/>
  <c r="H47" i="2"/>
  <c r="H68" i="2"/>
  <c r="H94" i="2"/>
  <c r="H50" i="2"/>
  <c r="H91" i="2"/>
  <c r="H44" i="2"/>
  <c r="H45" i="2"/>
  <c r="H80" i="2"/>
  <c r="H63" i="2"/>
  <c r="H69" i="2"/>
  <c r="H52" i="2"/>
  <c r="H41" i="2"/>
  <c r="H66" i="2"/>
  <c r="H95" i="2"/>
  <c r="H25" i="2"/>
  <c r="H24" i="2"/>
  <c r="H16" i="2"/>
  <c r="H18" i="2"/>
  <c r="M31" i="2"/>
  <c r="H22" i="2"/>
  <c r="H17" i="2"/>
  <c r="H28" i="2"/>
  <c r="H29" i="2" s="1"/>
  <c r="H21" i="2"/>
  <c r="N12" i="1"/>
  <c r="H26" i="2" l="1"/>
  <c r="H30" i="2" s="1"/>
  <c r="H106" i="2"/>
  <c r="H37" i="2"/>
  <c r="H113" i="2"/>
  <c r="H23" i="2"/>
  <c r="H53" i="2" l="1"/>
  <c r="H31" i="2"/>
</calcChain>
</file>

<file path=xl/sharedStrings.xml><?xml version="1.0" encoding="utf-8"?>
<sst xmlns="http://schemas.openxmlformats.org/spreadsheetml/2006/main" count="2307" uniqueCount="519">
  <si>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</si>
  <si>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</si>
  <si>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</si>
  <si>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</si>
  <si>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</si>
  <si>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</si>
  <si>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</si>
  <si>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</si>
  <si>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</si>
  <si>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</si>
  <si>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</si>
  <si>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605</t>
  </si>
  <si>
    <t>Art. 606</t>
  </si>
  <si>
    <t>Total</t>
  </si>
  <si>
    <t>16</t>
  </si>
  <si>
    <t>Plani fillestar</t>
  </si>
  <si>
    <t>Plani i rishikuar</t>
  </si>
  <si>
    <t>Shpenzime faktike</t>
  </si>
  <si>
    <t>Angazhime</t>
  </si>
  <si>
    <t>Ndryshimi ne vlere absolute</t>
  </si>
  <si>
    <t>Realizimi ne %</t>
  </si>
  <si>
    <t>Te ardhura jashte limiti</t>
  </si>
  <si>
    <t>03140</t>
  </si>
  <si>
    <t>Policia e Shtetit</t>
  </si>
  <si>
    <t>Numri i punonjesve në Total</t>
  </si>
  <si>
    <t>Numri faktik</t>
  </si>
  <si>
    <t>Drejtuesi i Ekipit Menaxhues të Programit</t>
  </si>
  <si>
    <t>Emri</t>
  </si>
  <si>
    <t>Sekretari i Përgjithshëm</t>
  </si>
  <si>
    <t>Firma</t>
  </si>
  <si>
    <t>Data</t>
  </si>
  <si>
    <t>PROGRAMI "POLICIA E SHTETIT"</t>
  </si>
  <si>
    <t>ANEKSI nr. 2 Raporti mbi Ekzekutimin e Buxhetit në nivelin e Programit të Buxhetit</t>
  </si>
  <si>
    <t>në/lekë</t>
  </si>
  <si>
    <t xml:space="preserve"> Emri i Grupit</t>
  </si>
  <si>
    <t>Kodi i grupit</t>
  </si>
  <si>
    <t xml:space="preserve"> Emri i </t>
  </si>
  <si>
    <t>Kodi i programit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</si>
  <si>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</si>
  <si>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</si>
  <si>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</si>
  <si>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</si>
  <si>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</si>
  <si>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</si>
  <si>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</si>
  <si>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</si>
  <si>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</si>
  <si>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</si>
  <si>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</si>
  <si>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</si>
  <si>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</si>
  <si>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</si>
  <si>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</si>
  <si>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</si>
  <si>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</si>
  <si>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</si>
  <si>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</si>
  <si>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</si>
  <si>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</si>
  <si>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</si>
  <si>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</si>
  <si>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</si>
  <si>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</si>
  <si>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</si>
  <si>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</si>
  <si>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</si>
  <si>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</si>
  <si>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</si>
  <si>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</si>
  <si>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</si>
  <si>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</si>
  <si>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</si>
  <si>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</si>
  <si>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</si>
  <si>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</si>
  <si>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</si>
  <si>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</si>
  <si>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</si>
  <si>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</si>
  <si>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</si>
  <si>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</si>
  <si>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</si>
  <si>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</si>
  <si>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</si>
  <si>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</si>
  <si>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</si>
  <si>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</si>
  <si>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</si>
  <si>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</si>
  <si>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</si>
  <si>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</si>
  <si>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</si>
  <si>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</si>
  <si>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91604AA</t>
  </si>
  <si>
    <t>Operacione policore te hetuara</t>
  </si>
  <si>
    <t>91604AB</t>
  </si>
  <si>
    <t>Operacione te posacme konvencionale</t>
  </si>
  <si>
    <t>91604AC</t>
  </si>
  <si>
    <t>Operacione policore ndaj ekstremisteve e grupeve terroriste</t>
  </si>
  <si>
    <t>91604AD</t>
  </si>
  <si>
    <t>Persona me cilesi te vecante te mbrojtur</t>
  </si>
  <si>
    <t>91604AF</t>
  </si>
  <si>
    <t>Sherbime te policise rrugore te kryera ne rruget nacionale</t>
  </si>
  <si>
    <t>91604AG</t>
  </si>
  <si>
    <t>Sherbime te Forcave Speciale dhe e NSH per sigurimin e Rendit Publik</t>
  </si>
  <si>
    <t>91604AI</t>
  </si>
  <si>
    <t>Objekte te siguruara (objekte e personalitete)</t>
  </si>
  <si>
    <t>91604AJ</t>
  </si>
  <si>
    <t>Operacione te sigurise ne kufin blu</t>
  </si>
  <si>
    <t>91604AK</t>
  </si>
  <si>
    <t xml:space="preserve">Persona te procesuar ne PKK kategiria e I;II dhe e II-te (Ajror, detar e </t>
  </si>
  <si>
    <t>91604AL</t>
  </si>
  <si>
    <t>Qen policie te trajnuar ne kushte sherbimi</t>
  </si>
  <si>
    <t>91604AM</t>
  </si>
  <si>
    <t>Rekrut  te trajnuar ne  auditore dhe ne  terren</t>
  </si>
  <si>
    <t>91604AP</t>
  </si>
  <si>
    <t>Punonjes te trajtuar me pagese kalimtare</t>
  </si>
  <si>
    <t>91604AR</t>
  </si>
  <si>
    <t>Raporte  financiare per menaxhimin e burimeve financiare e njerzore</t>
  </si>
  <si>
    <t>91604AS</t>
  </si>
  <si>
    <t xml:space="preserve">Raporte per numer provash biologjike, shkencore, balistike, si dhe prova te </t>
  </si>
  <si>
    <t>Totali Shpenzime për Investime</t>
  </si>
  <si>
    <t>18AT207</t>
  </si>
  <si>
    <t>Pagese TVsh-je perPolicine Shkencore, Donacion ( nga Komisioni Europian)</t>
  </si>
  <si>
    <t>18AT708</t>
  </si>
  <si>
    <t>18AT712</t>
  </si>
  <si>
    <t>Financimi I Projektit "Studim Projektim  per Rikonstruksionin e objektit të Komisariatit të Policisë nr.5 Kamzë"</t>
  </si>
  <si>
    <t>18AT713</t>
  </si>
  <si>
    <t>Studim projektim per Komisariatin e Policise Kurbin</t>
  </si>
  <si>
    <t>18AT818</t>
  </si>
  <si>
    <t>Ndertim/Rikonstruksion per Komisariatin e Policise Sarande</t>
  </si>
  <si>
    <t>18AT819</t>
  </si>
  <si>
    <t>Pagese Leje Ndertimi per Ndertim/Rikonstruksion te Objektit në Komisariatin e Policise Sarande</t>
  </si>
  <si>
    <t>18AT820</t>
  </si>
  <si>
    <t>Pagese Kolaudatori per Ndertim/Rikonstruksion i Objektit ne Komisariatin e Policise sarande</t>
  </si>
  <si>
    <t>18AT821</t>
  </si>
  <si>
    <t>Pagese Supervizori per Ndertim /Rikonstruksion i Objektit ne Komisariatin e  Sarande</t>
  </si>
  <si>
    <t>18AT825</t>
  </si>
  <si>
    <t>Pagese Kolaudatori per Ndertim Objektesh ne DVP Elbasan</t>
  </si>
  <si>
    <t>18AT826</t>
  </si>
  <si>
    <t>Pagese Supervizori per Ndertim Objektesh ne DVP Elbasan</t>
  </si>
  <si>
    <t>18AT837</t>
  </si>
  <si>
    <t>Ndertim/Rikonstruksion i godines se Kom Policise Kruje</t>
  </si>
  <si>
    <t>18AT838</t>
  </si>
  <si>
    <t>Pagese leje ndertimi per Ndertim /rikosntruksionin e godines se Komisariatit te Policise Kruje</t>
  </si>
  <si>
    <t>18AT839</t>
  </si>
  <si>
    <t>Pagese supervizori per Ndertim /rikosntruksionin e godines se Komisariatit te  Policise Kruje</t>
  </si>
  <si>
    <t>18AT840</t>
  </si>
  <si>
    <t>Ndërtim i godinës së Postes se Policisë Roskovec</t>
  </si>
  <si>
    <t>18AT844</t>
  </si>
  <si>
    <t>Pagese Kolaudatori per Ndërtimin e  godinës së Postes se Policisë Roskovec</t>
  </si>
  <si>
    <t>18AT842</t>
  </si>
  <si>
    <t>Pagese Supervizori per Ndërtimin e  godinës së Postes se Policisë Roskovec</t>
  </si>
  <si>
    <t>18AT845</t>
  </si>
  <si>
    <t>Pagese Tvsh per ndertimin e godines se DVKM Tirane</t>
  </si>
  <si>
    <t>18AT847</t>
  </si>
  <si>
    <t>Pagese oponence teknike per Ndertim/rikonstruksion e godines se NSH Fier</t>
  </si>
  <si>
    <t>18AT848</t>
  </si>
  <si>
    <t>18AT849</t>
  </si>
  <si>
    <t>18AT902</t>
  </si>
  <si>
    <t>Rikonstruksion  I godines se  DVP Elbasan</t>
  </si>
  <si>
    <t>18AT903</t>
  </si>
  <si>
    <t>Rikonstruksion  I godines se  DVP Berat</t>
  </si>
  <si>
    <t>18AT915</t>
  </si>
  <si>
    <t>Pagese supervizori per Rikonstruksion te godines se DVP Berat</t>
  </si>
  <si>
    <t>18AT916</t>
  </si>
  <si>
    <t>Pagese Kolaudatori per Rikonstruksion te godines se DVP Berat</t>
  </si>
  <si>
    <t>18AT919</t>
  </si>
  <si>
    <t xml:space="preserve">Rikonstruksion i dhomave te shoqerimit ne Kom, e Pol, dhe blloku i sigigurise </t>
  </si>
  <si>
    <t>18AT929</t>
  </si>
  <si>
    <t>Pagese surpervizori Rikonstruksion i dhomave te shoqerimit ne Komisariatet e Policise Tirane dhe blloku I sigurise dhe shoqerimit  ne KP, Lushnje.</t>
  </si>
  <si>
    <t>18AT927</t>
  </si>
  <si>
    <t xml:space="preserve">Pagese Oponence teknike per Rikonstruksion e godinës së Stacionit te </t>
  </si>
  <si>
    <t>18AU005</t>
  </si>
  <si>
    <t>Blerje automjete speciale</t>
  </si>
  <si>
    <t>18AU109</t>
  </si>
  <si>
    <t xml:space="preserve">Pagese leje ndertimi per Rikonstruksionin e kashuneve te qenve dhe rinovim </t>
  </si>
  <si>
    <t>18AU110</t>
  </si>
  <si>
    <t xml:space="preserve">Pagese leje ndertimi per Rikostruksionin e objektit ekzistues ne QFMT </t>
  </si>
  <si>
    <t>18AU111</t>
  </si>
  <si>
    <t>Pagese Tvsh-je; Asistence per autoritet Shqiptare per te zvogeluar rrezikun e AVL</t>
  </si>
  <si>
    <t>18AU718</t>
  </si>
  <si>
    <t>18AU719</t>
  </si>
  <si>
    <t>Përmirësimi i sistemit TIMS dhe modulit të kontrollit kufitar</t>
  </si>
  <si>
    <t>18AU720</t>
  </si>
  <si>
    <t>Përmirësimi i moduleve Menaxhim i Çështjes, salla Operative</t>
  </si>
  <si>
    <t>M160023</t>
  </si>
  <si>
    <t xml:space="preserve">Pagese TVSh-SEESAC (Southeastern and Eastern Europe Clearinghouse for </t>
  </si>
  <si>
    <t>Paisje per policine shkencore</t>
  </si>
  <si>
    <t>Blerje pajisje per policine e rendit</t>
  </si>
  <si>
    <t>Pajisje e Orendi zyrash</t>
  </si>
  <si>
    <t>Pajisje speciale per Pol Rrugore</t>
  </si>
  <si>
    <t>18AT928</t>
  </si>
  <si>
    <t>Pagese leje ndertimi per Rikonstruksion i dhomave te shoqerimit ne Komisariatet e Policise Tirane dhe blloku I sigurise dhe shoqerimit  ne KP, Lushnje.</t>
  </si>
  <si>
    <t>Pagese TVSH-je Lufta kunder krimit te organizyar permes hetimt penal e financiare</t>
  </si>
  <si>
    <t>18AT503</t>
  </si>
  <si>
    <t>18AT504</t>
  </si>
  <si>
    <t xml:space="preserve">Asisstence -ARIEN ¿Intelligjenca Artificiale në Luftën Kundër Prodhimit dhe </t>
  </si>
  <si>
    <t>18AT507</t>
  </si>
  <si>
    <t>Sistemi i Kamerave ne administrim te Policise se Shtetit-SMART CITY</t>
  </si>
  <si>
    <t>18AU108</t>
  </si>
  <si>
    <t xml:space="preserve">Asistence per autoritet Shqiptare per te zvogeluar rrezikun e perhapjes dhe </t>
  </si>
  <si>
    <t>Programi Policimit ne Komunitet  faza e dyte (qeveria suedeze)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</si>
  <si>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</si>
  <si>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</si>
  <si>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</si>
  <si>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A000001</t>
  </si>
  <si>
    <t>Orendi, Pajisje te ndryshme (Kap.6)</t>
  </si>
  <si>
    <t>Drejtuesi i Ekipit 
Menaxhues të 
Programit</t>
  </si>
  <si>
    <t>MINISTRIA E PUNEVE TE BRENDSHME</t>
  </si>
  <si>
    <t>RAPORTI 2/1  Shpenzimet e programit sipas kapitujve</t>
  </si>
  <si>
    <t>Kodi i Ministrisë</t>
  </si>
  <si>
    <t>Kodi i Kapitullit</t>
  </si>
  <si>
    <t>Emërtimi i Kapitullit</t>
  </si>
  <si>
    <t>Buxheti</t>
  </si>
  <si>
    <t>Artikujt buxhetore</t>
  </si>
  <si>
    <t>Periodike /Vjetore</t>
  </si>
  <si>
    <t>Shpenzime Kapitale të Patrupëzuara</t>
  </si>
  <si>
    <t>Shpenzime Kapitale të Trupëzuara</t>
  </si>
  <si>
    <t>Pagat</t>
  </si>
  <si>
    <t>Kontrib.e Sigurimeve Shoqërore</t>
  </si>
  <si>
    <t>Mallra dhe Shërbime</t>
  </si>
  <si>
    <t>Transfer.Korrente të Huaja</t>
  </si>
  <si>
    <t>Transferta për Buxhetet Familiare dhe Individët</t>
  </si>
  <si>
    <t>01</t>
  </si>
  <si>
    <t>Nga Buxheti</t>
  </si>
  <si>
    <t>Fakti</t>
  </si>
  <si>
    <t>02</t>
  </si>
  <si>
    <t>Financim i huaj - Grant</t>
  </si>
  <si>
    <t>04</t>
  </si>
  <si>
    <t>TVSH, Detyrim Doganor</t>
  </si>
  <si>
    <t>06</t>
  </si>
  <si>
    <t>ANEKSI nr.4 Raporti i realizimit të treguesve të performances së programit</t>
  </si>
  <si>
    <t>Emri i Grupit</t>
  </si>
  <si>
    <t>Kodi i Grupit</t>
  </si>
  <si>
    <t>Emri i Programit</t>
  </si>
  <si>
    <t>Qëllimi i politikës së  programit</t>
  </si>
  <si>
    <t>16-03140 Lufta pa kompromis dhe ndeshkimi i ashper penal ndaj grupeve dhe/ose organizatave kriminale te ndryshme, si dhe i grupeve me axhenda eksremiste te dhunshme dhe terroriste duke shenjesteruar dhe goditur veprimtarine e krimit te organizuar e rrjetet kriminale, gjurmuar , identifikuar , sekuestruar dhe konfiskuar cdo aset ekonomik te paligjshem.
Përforëcimi i zbatimit të ligjit për rritjen e nivelit të sigurisë publike dhe asaj rrugore.
Menaxhimi efektiv, efecient dhe i integruar i kufijve nëpërmjet mirëfunksionimit të 27 pikave të kalimit kufitar në Republikën e Shqipërisë.
Forcimi i kapaciteteve institucionale, garantimi i pavarësisë operacionale të policisë së shtetit dhe Konsolidimi i arsimit, kualifikimit dhe veçanërisht trajnimit të vazhdueshëm e të profilizuar të strukturave të Policisë së Shtetit.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</si>
  <si>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</si>
  <si>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</si>
  <si>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</si>
  <si>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</si>
  <si>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</si>
  <si>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</si>
  <si>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</si>
  <si>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Fakti 
i 
Periudhës/progresive</t>
  </si>
  <si>
    <t>Ndryshimi 
(Plan - Fakt)</t>
  </si>
  <si>
    <t>% e realizimit</t>
  </si>
  <si>
    <t>Ulja e numrit te aksidenteve rrugore (trend zbrites në % cdo vit)</t>
  </si>
  <si>
    <t>Shpejtësia e reagimit ndaj krimeve (në minuta)</t>
  </si>
  <si>
    <t>13</t>
  </si>
  <si>
    <t>Shpejtësia e reagimit ndaj krimeve të dhunës në familje (minuta)</t>
  </si>
  <si>
    <t>16.03140.</t>
  </si>
  <si>
    <t>Rritja e besueshmerise se publikut ndaj strukturave hetimore te policise (krahasuar me vitin paraardhes)</t>
  </si>
  <si>
    <t>1%</t>
  </si>
  <si>
    <t>1% rritje nga viti paraardhes</t>
  </si>
  <si>
    <t>Objektivat e politikës së programit</t>
  </si>
  <si>
    <t xml:space="preserve">Objektivi </t>
  </si>
  <si>
    <t>16.0314.01 Rritja e sigurisë Publike dhe Sigurise rrugore përmes patrullimeve në rrugë dhe forcimi i kontrollit të territorit me policimin në komunitet.</t>
  </si>
  <si>
    <t>Numer i aksidenteve rrugore me pasoje vdekjen,</t>
  </si>
  <si>
    <t>Numer Rastesh te shkeljeve  rrugore të evidentuara për tejkalim shpejtësie.</t>
  </si>
  <si>
    <t>Numer  telefonatash nga qytetaret te verivikuara</t>
  </si>
  <si>
    <t>Operacione speciale  te FLO  per mbeshtetjen e strukturave te tjera te policise per sigurimin e rendit publik</t>
  </si>
  <si>
    <t>Operaciones te forcave  speciale  per kapjen e autoreve te veprave te renda kriminale</t>
  </si>
  <si>
    <t>Nr i punonjesve te policise rrugore gra ndaj totalit</t>
  </si>
  <si>
    <t>Po</t>
  </si>
  <si>
    <t>Nr i punonjesve te FNsh gra ndaj totalit</t>
  </si>
  <si>
    <t>4</t>
  </si>
  <si>
    <t>Nr I punonjesve te policise qe sherbejne ne patrullat e pergjithshme ndaj totalit</t>
  </si>
  <si>
    <t>"Nr personash të vdekur për tejkalim shpejtësie/ totalit të nr të vdekurve në aksidente rrugor";</t>
  </si>
  <si>
    <t>Shpejtësia e reagimit të shërbimit policor</t>
  </si>
  <si>
    <t>16.03140.01</t>
  </si>
  <si>
    <t>Ndertesa policore te rikonstruktura e te ndertuara per mjediset e punes , shkollimit sipas standarteve</t>
  </si>
  <si>
    <t>100</t>
  </si>
  <si>
    <t>Ulja e numrit te veprave penale , ne mbrotje te jetes e prones ne vendet ku jane instaluar kamerat e SMART SITIT</t>
  </si>
  <si>
    <t>Ulja e numrit te aksidenteve ne rruget apo akset ku do te instalohen kamerate  Smart Sitit</t>
  </si>
  <si>
    <t>Produktet</t>
  </si>
  <si>
    <t>Kodi i treguesit</t>
  </si>
  <si>
    <t>Emërtimi i treguesit</t>
  </si>
  <si>
    <t xml:space="preserve">lekë </t>
  </si>
  <si>
    <t>Numer  sherbimesh</t>
  </si>
  <si>
    <t>Numer objektesh e personash</t>
  </si>
  <si>
    <t>Pajisjeje Speciale te blera per Policine e Rendit</t>
  </si>
  <si>
    <t>Numer pajisjesh te blera</t>
  </si>
  <si>
    <t>Pajisje te blera per Policine Rrugore</t>
  </si>
  <si>
    <t>Sistemi i Kamerave ne administrim te Policise se Shtetit, Smart City</t>
  </si>
  <si>
    <t>Nr sistemi</t>
  </si>
  <si>
    <t>Meter  kateror sip. e projektuar</t>
  </si>
  <si>
    <t>Meter kateror sip. e projektuar</t>
  </si>
  <si>
    <t>Meter  kateror sip. e ndertuar /sistemuar</t>
  </si>
  <si>
    <t>Numer pagesash</t>
  </si>
  <si>
    <t>Pagese Supervizori per Ndertim /Rikonstruksion i Objektit ne Komisariatin e Policise Sarande</t>
  </si>
  <si>
    <t>Meter kateror te ndertuara</t>
  </si>
  <si>
    <t>numer pagesash</t>
  </si>
  <si>
    <t>Pagese supervizori per Ndertim /rikosntruksionin e godines se Komisariatit te Policise Kruje</t>
  </si>
  <si>
    <t>m² e ndertuar</t>
  </si>
  <si>
    <t>Pagese leje ndertimi per Ndertim e  godines se Drejtorise se Kufi-Migracionit Tiane</t>
  </si>
  <si>
    <t>Pagese oponence teknike per Ndertim/rikonstruksion e godines se Komisariatit Kurbin</t>
  </si>
  <si>
    <t>Rikonstruksion i godines se DVP Elbasan</t>
  </si>
  <si>
    <t>Meter  kateror sip. e rikonstrutuar</t>
  </si>
  <si>
    <t>Rikonstruksion i godines se DVP Berat</t>
  </si>
  <si>
    <t>Rikonstruksion i dhomave te shoqerimit ne Kom, e Pol, Tirane dhe  ne Komisariatin e Policise  Lushnje etj.</t>
  </si>
  <si>
    <t>M² te rikonstruktura</t>
  </si>
  <si>
    <t>Pagese supervizore per rikonstruksionin e godines se DVP Berat</t>
  </si>
  <si>
    <t>Pagese kolaudatori per rikonstruksionin se godines se DVP Berat</t>
  </si>
  <si>
    <t>Pagese Oponence teknike per Rikonstruksion  e godinës së Stacionit te Policisë Patos</t>
  </si>
  <si>
    <t xml:space="preserve">Blerje automjete </t>
  </si>
  <si>
    <t>Numer mjetesh te blera</t>
  </si>
  <si>
    <t>Asistence per autoritet Shqiptare per te zvogeluar rrezikun e perhapjes dhe keqpoerdorimit te AVL</t>
  </si>
  <si>
    <t>Numer sherbimesh dhe asistence trajnimi</t>
  </si>
  <si>
    <t>Pagese Tvsh-je;  Asistence per autoritet Shqiptare per te zvogeluar rrezikun e perhapjes dhe keqperdorimit te AVL</t>
  </si>
  <si>
    <t>Pagese leje ndertimi per "Rikonstruksionin e kashuneve te qenve dhe rinovim I klinikes veterinare" per projektin e huaj "Asistence per autoritetet Shqiptare….te AVL"</t>
  </si>
  <si>
    <t>Pagese leje ndertimi per  Rikostruksionin e  objektit ekzistues ne QFMT propozuar per Qender Deaktivizimi per projektin e huaj "Asistencë për autoritet Shqiptare …. te AVL"</t>
  </si>
  <si>
    <t>Programi i Policimit ne komunitet  (Qeverija Suedeze)</t>
  </si>
  <si>
    <t>Numer programesh</t>
  </si>
  <si>
    <t>Pajisje e Orendi Zyre</t>
  </si>
  <si>
    <t>16.0314.02 Rritja e hetimeve proaktive në luftën kundër krimit të organizuar, trafiqeve, korrupsionit, terrorizmit, si dhe Forcimi i koordinimit ndërinstitucional ndërkombëtar në luftën kundër krimit të organizuar e terrorizmit.</t>
  </si>
  <si>
    <t>Urdhra mbrojtje të menjëhershme të ekzekutuara</t>
  </si>
  <si>
    <t>Numer  shkembime informacionesh me parteneret nderkombetare</t>
  </si>
  <si>
    <t>% e hetimeve proaktive per individe dhe grupe me tendenca terroriste</t>
  </si>
  <si>
    <t>7</t>
  </si>
  <si>
    <t>Gjurmimi i aseteve kriminale dhe rritja e hetimeve pasurore , me  2,5 % cdo vit</t>
  </si>
  <si>
    <t>Rritja e hetimeve proaktive në fushën kundër korrupsionit  dhe veprave penale në detyrë.</t>
  </si>
  <si>
    <t>Rritja e hetimeve proaktive për pastrimin e produkteve (PP) të veprës penale ndaj totalit të hetimeve.</t>
  </si>
  <si>
    <t>16.0314.02</t>
  </si>
  <si>
    <t>Akte ekspertimi të Policisë Shkencore  në zbulimin dhe identifikimin e provave ligjore që fiksohen e mblidhen nga vendi i ngjarjes.</t>
  </si>
  <si>
    <t>Numri i arrestimeve  per dhune  ne familje</t>
  </si>
  <si>
    <t>844</t>
  </si>
  <si>
    <t>Raste te dhunes ne familje, kundretjt totalit te rasteve te hetuara ne %</t>
  </si>
  <si>
    <t>0.3%</t>
  </si>
  <si>
    <t>% e Viktimave  te demtuara nga dhuna ne familje sipas gjinise,  per te cilat eshte plotesuar kerkese padi per Urdher Mbrotje</t>
  </si>
  <si>
    <t>Operacione policore te hetuara dhe sherbime te kryera</t>
  </si>
  <si>
    <t>Numer hetimesh dhe sherbimesh te kryera</t>
  </si>
  <si>
    <t>Numër operacionesh konvencionale</t>
  </si>
  <si>
    <t>Numer operacionesh</t>
  </si>
  <si>
    <t>Numer personash te trajtuar  financiarisht me program mbrojtjeje</t>
  </si>
  <si>
    <t>Raporte per numer provash biologjike, shkencore, balistike, si dhe prova te gjurmeve te gishtave te realizuara</t>
  </si>
  <si>
    <t>Numer provash</t>
  </si>
  <si>
    <t>Pagese TVsh-je , Donacion ( nga Komisioni Europian)</t>
  </si>
  <si>
    <t>Numer Pagesash</t>
  </si>
  <si>
    <t xml:space="preserve">Pajisje te blera per Poilicine Kriminale </t>
  </si>
  <si>
    <t>Pagese TVsh-je per SEESAC , Donacion ( rokosntruksion eper depot e armatimit dhe dhomat e proves)</t>
  </si>
  <si>
    <t>Asistence -OSINT RADAR “Partneriteti Operacional Kundër Kontrabandës në Ballkanin Perëndimor dhe BE-në Lindore”</t>
  </si>
  <si>
    <t>Numer asistence</t>
  </si>
  <si>
    <t>Asisstence -ARIEN “Intelligjenca Artificiale në Luftën Kundër Prodhimit dhe Trafikimit të Drogës”</t>
  </si>
  <si>
    <t>Numer Asistence</t>
  </si>
  <si>
    <t>16.0314.03 Forcimi i masave për luftën kundër krimit ndërkufitar dhe trafiqeve të paligjshme, me synim rritjen e standardeve të sigurisë së kufijve sipas standardeve të BE-se dhe Kodit Schengen.</t>
  </si>
  <si>
    <t>Numer  rastesh  te dokumentave te falsifikuara/ 100.000 kalimtarë të kufirit</t>
  </si>
  <si>
    <t>Staf gra në PKK</t>
  </si>
  <si>
    <t>215</t>
  </si>
  <si>
    <t>Numer i qenve  te sherbimit te policise te trajnuar</t>
  </si>
  <si>
    <t>27</t>
  </si>
  <si>
    <t>"Ulja e kohës së përpunimit të shtetasve në PKK deri në 20 sekonda";</t>
  </si>
  <si>
    <t>23</t>
  </si>
  <si>
    <t>"Ulja e rasteve te trafikimit te lendeve te parregullta ne Kufi"</t>
  </si>
  <si>
    <t>16.0314.03</t>
  </si>
  <si>
    <t>Numri i rasteve të dhënies ndihmë për kalim të paligjshëm të kufirit</t>
  </si>
  <si>
    <t>Raporte ngjarje të evidentuara nga strukturat vendore për kufirin dhe migracionin</t>
  </si>
  <si>
    <t>Numer operacionesh te kryera</t>
  </si>
  <si>
    <t>Persona te procesuar ne PKK kategiria e I;II dhe e II-te (Ajror, detar e Tokesor)</t>
  </si>
  <si>
    <t>Persona te procesuar</t>
  </si>
  <si>
    <t>Numer krere qensh policie</t>
  </si>
  <si>
    <t>Pagese TVSH-je per ndertimin e DVKM Tirane</t>
  </si>
  <si>
    <t>16.0314.04 Përafrimi i standardeve të shërbimeve policore me ato të BE-së.</t>
  </si>
  <si>
    <t>Numer policesh femra te diplomuara ndaj totalit te arsimuar</t>
  </si>
  <si>
    <t>Rekrut gra ndaj totalit te rekruteve</t>
  </si>
  <si>
    <t>Numer i femrave/totalit ne strukturat e Policise se Shtetit</t>
  </si>
  <si>
    <t>Raporti i efektiveve policore femra ne pozicione drejtuese/totalit te drejtueseve</t>
  </si>
  <si>
    <t>16.0314.4</t>
  </si>
  <si>
    <t>Punonjes Policie te trajtuar me Uniforme ne % ndaj Totali</t>
  </si>
  <si>
    <t>100%</t>
  </si>
  <si>
    <t>16.0314.04</t>
  </si>
  <si>
    <t>% e reealizimit te trajnimit te detyrueshem ne sherbim dhe ricertifikim per gjithe personelin</t>
  </si>
  <si>
    <t>Rekrut te trajnuar ne auditore dhe ne terren</t>
  </si>
  <si>
    <t>Numer punonmjesish te rinj</t>
  </si>
  <si>
    <t>Numer personash te trajtuar ne vit</t>
  </si>
  <si>
    <t>Raporte financiare per menaxhimin e burimeve financiare e njerzore</t>
  </si>
  <si>
    <t>numer raportesh</t>
  </si>
  <si>
    <t>16.0314.05; Përmirësimi i kushteve të punës dhe teknologjisë. Mirëmbajtja  dhe përmirësimi i menaxhimit të TI për garantimin e sigurisë së shërbimeve dhe cilësisë së komunikimit në transmetimin e informacionit.</t>
  </si>
  <si>
    <t>% e  sigurimit të transmetimit të të dhënave me pajisje  IT sipas standarteve në Policinë e Shtetit.</t>
  </si>
  <si>
    <t>80</t>
  </si>
  <si>
    <t>16.0314</t>
  </si>
  <si>
    <t>% e punonjesve te policise te pajisur me shërbimet dhe pajisje IT  sipas standarteve teknologjike</t>
  </si>
  <si>
    <t>90</t>
  </si>
  <si>
    <t>16.314</t>
  </si>
  <si>
    <t>% e  infrastrukturës së përditësuar me implementimin e mjeteve të reja sigurisë sipas parimit të arkitekturës '0-trust'</t>
  </si>
  <si>
    <t>Numer sistemi</t>
  </si>
  <si>
    <t xml:space="preserve">Përmirësimi i moduleve Menaxhim i Çështjes, salla Operative </t>
  </si>
  <si>
    <t>Numer modulesh</t>
  </si>
  <si>
    <t>18AU715</t>
  </si>
  <si>
    <t>Blerje pajisje per rritjen e   Sigurine Kibernetike ne infrastrukturen e Policise</t>
  </si>
  <si>
    <t>Numer pajisjesh</t>
  </si>
  <si>
    <t>KLEDIA  NGJELA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</si>
  <si>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</si>
  <si>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</si>
  <si>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</si>
  <si>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</si>
  <si>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</si>
  <si>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</si>
  <si>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</si>
  <si>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</si>
  <si>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</si>
  <si>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</si>
  <si>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</si>
  <si>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</si>
  <si>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</si>
  <si>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</si>
  <si>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</si>
  <si>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</si>
  <si>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</si>
  <si>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</si>
  <si>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</si>
  <si>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</si>
  <si>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</si>
  <si>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</si>
  <si>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</si>
  <si>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</si>
  <si>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</si>
  <si>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</si>
  <si>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</si>
  <si>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</si>
  <si>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</si>
  <si>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Numer sherbimesh</t>
  </si>
  <si>
    <t>Asisstence -ARIEN ¿Intelligjenca Artificiale në Luftën Kundër Prodhimit dhe Trafikimit të Drogës¿</t>
  </si>
  <si>
    <t>Pagese leje ndertimi per Ndertim e godines se Drejtorise se Kufi-Migracionit Tiane</t>
  </si>
  <si>
    <t>Rikonstruksion i dhomave te shoqerimit ne Kom, e Pol, dhe blloku i sigigurise ne Komisariate , ne KP Lushnje, Tualetet e Aparatit te DPSH etj.</t>
  </si>
  <si>
    <t>Pagese Tvsh-je; Asistence per autoritet Shqiptare per te zvogeluar rrezikun e perhapjes dhe keqperdorimit te AVL</t>
  </si>
  <si>
    <t>Pagese TVSh-SEESAC (Southeastern and Eastern Europe Clearinghouse for Control of Small Arms and Light Veapons - PNUD</t>
  </si>
  <si>
    <t>Produktet e realizuara nga përdorimi i të ardhurave jashtë limitit (Nga kapitulli 06)</t>
  </si>
  <si>
    <t>Aneksi 3.1 Raporti i performancës së produkteve të programit sipas artikujve</t>
  </si>
  <si>
    <t>Kodi I Produktit</t>
  </si>
  <si>
    <t>Sasia</t>
  </si>
  <si>
    <t>Shpenzime
Kapitale të Patrupëzuara</t>
  </si>
  <si>
    <t>Shpenzime
Kapitale të Trupëzuara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</si>
  <si>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</si>
  <si>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</si>
  <si>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</si>
  <si>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</si>
  <si>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</si>
  <si>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Familjare dhe Individët</t>
  </si>
  <si>
    <t>Totali i shpenzime buxhetore</t>
  </si>
  <si>
    <t>Totali i shpenzimeve nga të Ardhura jashte limiti</t>
  </si>
  <si>
    <t>MINISTRIA E  PUNËVE TË BRENDSHME</t>
  </si>
  <si>
    <t>Pagese leje ndertimi per Ndertim e godines se Drejtorise se Kufi-Migracionit Tirane</t>
  </si>
  <si>
    <t>Totali kap. 06</t>
  </si>
  <si>
    <t>SKENDER HITA</t>
  </si>
  <si>
    <t>Periudha e Raportimit  4-2026</t>
  </si>
  <si>
    <t xml:space="preserve">Pajisje te blera per Policine Kriminale </t>
  </si>
  <si>
    <t>Plani Fillestar
 Vjetor 
Viti 2026</t>
  </si>
  <si>
    <t>Plani Vjetor
 i Rishikuar
 Viti 2026</t>
  </si>
  <si>
    <t>18AT715</t>
  </si>
  <si>
    <t>Studim projektim per Qendren e Menaxhur te kufirit</t>
  </si>
  <si>
    <t>18AT714</t>
  </si>
  <si>
    <t>Studim projektim I Objektit te Dti (kati I pare dhe I dyte )</t>
  </si>
  <si>
    <t>18AU113</t>
  </si>
  <si>
    <t>Pagese oponence teknike per "Mbeshtetje ndaj autoriteteve Kombetare te RSh per zvogeluar rrizikun e perhapjes se armeve dhe keqperdorimin e armeve te vogla dhe te lehta (AVL), permiresimin e infrastruktures se IPQP"</t>
  </si>
  <si>
    <t>18AT843</t>
  </si>
  <si>
    <t>Pagese kolaudatori per Ndertim/Rikonstruksion i godines se Kom Policise Kruje</t>
  </si>
  <si>
    <t>18AT940</t>
  </si>
  <si>
    <t>Pagese Kolaudatori Rikonstruksion i dhomave te shoqerimit ne Komisariatet e Policise Tirane dhe blloku I sigurise dhe shoqerimit  ne KP, Lushnje.</t>
  </si>
  <si>
    <t>18AT211</t>
  </si>
  <si>
    <t>18AT209</t>
  </si>
  <si>
    <t>18AU502</t>
  </si>
  <si>
    <t>18AT210</t>
  </si>
  <si>
    <t>18AU723</t>
  </si>
  <si>
    <t>Paisje kompjuterike</t>
  </si>
  <si>
    <t>18AU006</t>
  </si>
  <si>
    <t>Blerje mjete transporti per rinovimin dhe kompletimin e flotës së mjeteve rrugore të Policisë së Shtetit”</t>
  </si>
  <si>
    <t>18AT506</t>
  </si>
  <si>
    <t>Asistence OSINT RADAR “Partneriteti Operacional Kundër Kontrabandës në Ballkanin Perëndimor dhe BE-në Lindore”, kap.01</t>
  </si>
  <si>
    <t>18AT402</t>
  </si>
  <si>
    <t>18AT508</t>
  </si>
  <si>
    <t>Pagese TVSH-je per Projektin  Sistemi I kamerave ne administrim te Policise se Shtetit- SMART CITY</t>
  </si>
  <si>
    <t>18AU112</t>
  </si>
  <si>
    <t xml:space="preserve">Asistencë Teknike për Forcimin e Menaxhimit të Kufijve dhe Migracionit në Shqipëri (Faza e Dytë) - EU4SAFE </t>
  </si>
  <si>
    <t>18AU203</t>
  </si>
  <si>
    <t>Sistem I Menaxhimitte informacionit te burimeve te Policise se Shtetit (PRIMS)</t>
  </si>
  <si>
    <t>Numer Sistemi</t>
  </si>
  <si>
    <t>18AT212</t>
  </si>
  <si>
    <t>Studim Projektim  per godinat e policise , Tepelene ; Pogradec etj.)</t>
  </si>
  <si>
    <t>Meter kateror te rikonstruktuar</t>
  </si>
  <si>
    <t>Numer sherbimesh dhe asistence</t>
  </si>
  <si>
    <t>MINISTRIA E PUNËVE TË BRENDSHME</t>
  </si>
  <si>
    <t>Ministria e  Punëve të Brendshme</t>
  </si>
  <si>
    <t>Emri I Programit</t>
  </si>
  <si>
    <t>1121</t>
  </si>
  <si>
    <t>165</t>
  </si>
  <si>
    <t>230000</t>
  </si>
  <si>
    <t>1263700</t>
  </si>
  <si>
    <t>2500</t>
  </si>
  <si>
    <t>75</t>
  </si>
  <si>
    <t>3005</t>
  </si>
  <si>
    <t>38</t>
  </si>
  <si>
    <t>68</t>
  </si>
  <si>
    <t>Ulje ne masen 20%</t>
  </si>
  <si>
    <t>Buxheti Vjetor 
Plan Fillestar 
Viti 2026</t>
  </si>
  <si>
    <t>Buxheti Vjetor 
Plan i Rishikuar 
Viti 2026</t>
  </si>
  <si>
    <t>2890</t>
  </si>
  <si>
    <t>39035</t>
  </si>
  <si>
    <t>2.5</t>
  </si>
  <si>
    <t>429</t>
  </si>
  <si>
    <t>424</t>
  </si>
  <si>
    <t>13000</t>
  </si>
  <si>
    <t>Ulje ne masen 1%</t>
  </si>
  <si>
    <t>154</t>
  </si>
  <si>
    <t>31</t>
  </si>
  <si>
    <t>1020</t>
  </si>
  <si>
    <t>Numer bashkeshortesh te trajtuara</t>
  </si>
  <si>
    <t>130</t>
  </si>
  <si>
    <t>153</t>
  </si>
  <si>
    <t>1888</t>
  </si>
  <si>
    <t>34</t>
  </si>
  <si>
    <t>92</t>
  </si>
  <si>
    <t>85%</t>
  </si>
  <si>
    <t>95%</t>
  </si>
  <si>
    <t>Totali</t>
  </si>
  <si>
    <t>Nuk ka filluar implementimi I projektit</t>
  </si>
  <si>
    <t>18AT941</t>
  </si>
  <si>
    <t>Ministria e Punëve të Brendshme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</si>
</sst>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0"/>
    <numFmt numFmtId="165" formatCode="_(* #,##0_);_(* \(#,##0\);_(* &quot;-&quot;??_);_(@_)"/>
    <numFmt numFmtId="166" formatCode="0.0%"/>
  </numFmts>
  <fonts count="71">
    <font>
      <sz val="11"/>
      <color theme="1"/>
      <name val="Aptos Narrow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Calibri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theme="1"/>
      <name val="Times New Roman"/>
      <family val="1"/>
    </font>
    <font>
      <sz val="7"/>
      <name val="Times New Roman"/>
      <family val="1"/>
    </font>
    <font>
      <sz val="7"/>
      <color rgb="FF000000"/>
      <name val="Times New Roman"/>
      <family val="1"/>
    </font>
    <font>
      <sz val="10"/>
      <name val="Arial"/>
      <family val="2"/>
    </font>
    <font>
      <sz val="7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7"/>
      <color rgb="FF0070C0"/>
      <name val="Arial"/>
      <family val="2"/>
    </font>
    <font>
      <b/>
      <sz val="9"/>
      <color theme="1"/>
      <name val="Aptos Narrow"/>
      <family val="2"/>
      <scheme val="minor"/>
    </font>
    <font>
      <sz val="9"/>
      <color rgb="FF080808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50505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50505"/>
      <name val="Times New Roman"/>
      <family val="1"/>
    </font>
    <font>
      <sz val="9"/>
      <color rgb="FF000000"/>
      <name val="Times New Roman"/>
      <family val="1"/>
    </font>
    <font>
      <b/>
      <sz val="9"/>
      <color rgb="FF080808"/>
      <name val="Times New Roman"/>
      <family val="1"/>
    </font>
    <font>
      <b/>
      <sz val="13"/>
      <color rgb="FFC00000"/>
      <name val="Calibri"/>
      <family val="2"/>
    </font>
    <font>
      <sz val="7"/>
      <color rgb="FF080808"/>
      <name val="Calibri"/>
      <family val="2"/>
    </font>
    <font>
      <sz val="7"/>
      <color rgb="FF000000"/>
      <name val="Calibri"/>
      <family val="2"/>
    </font>
    <font>
      <b/>
      <sz val="7"/>
      <color rgb="FF080808"/>
      <name val="Calibri"/>
      <family val="2"/>
    </font>
    <font>
      <sz val="8"/>
      <color theme="1"/>
      <name val="Aptos Narrow"/>
      <family val="2"/>
      <scheme val="minor"/>
    </font>
    <font>
      <sz val="7"/>
      <name val="Arial"/>
      <family val="2"/>
    </font>
    <font>
      <sz val="8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9"/>
      <color indexed="8"/>
      <name val="Calibri"/>
      <family val="2"/>
    </font>
    <font>
      <b/>
      <sz val="8"/>
      <color rgb="FF050505"/>
      <name val="Times New Roman"/>
      <family val="1"/>
    </font>
    <font>
      <sz val="8"/>
      <color rgb="FF050505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Aptos Narrow"/>
      <family val="2"/>
      <scheme val="minor"/>
    </font>
    <font>
      <b/>
      <sz val="7"/>
      <color rgb="FFFF0000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color rgb="FFC00000"/>
      <name val="Times New Roman"/>
      <family val="1"/>
    </font>
    <font>
      <sz val="9"/>
      <color rgb="FFFF0000"/>
      <name val="Times New Roman"/>
      <family val="1"/>
    </font>
    <font>
      <b/>
      <sz val="12"/>
      <color rgb="FFC00000"/>
      <name val="Times New Roman"/>
      <family val="1"/>
    </font>
    <font>
      <b/>
      <sz val="10"/>
      <color theme="1"/>
      <name val="Times New Roman"/>
      <family val="1"/>
    </font>
    <font>
      <sz val="7"/>
      <color indexed="8"/>
      <name val="Arial"/>
      <family val="2"/>
    </font>
    <font>
      <b/>
      <sz val="12"/>
      <color rgb="FF050505"/>
      <name val="SansSerif"/>
      <family val="2"/>
    </font>
    <font>
      <b/>
      <sz val="8"/>
      <color rgb="FFC00000"/>
      <name val="Arial"/>
      <family val="2"/>
    </font>
    <font>
      <sz val="9"/>
      <color theme="1"/>
      <name val="Aptos Narrow"/>
      <family val="2"/>
      <scheme val="minor"/>
    </font>
    <font>
      <b/>
      <sz val="9"/>
      <color rgb="FF000000"/>
      <name val="Calibri"/>
      <family val="2"/>
    </font>
    <font>
      <sz val="9"/>
      <color rgb="FF080808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color rgb="FFC00000"/>
      <name val="Calibri"/>
      <family val="2"/>
    </font>
    <font>
      <b/>
      <sz val="9"/>
      <color rgb="FF080808"/>
      <name val="Calibri"/>
      <family val="2"/>
    </font>
    <font>
      <b/>
      <sz val="11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5" tint="0.79998168889431442"/>
        <bgColor indexed="64"/>
      </patternFill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6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1" borderId="2"/>
    <xf numFmtId="0" fontId="9" fillId="11" borderId="2"/>
    <xf numFmtId="0" fontId="22" fillId="11" borderId="2"/>
    <xf numFmtId="0" fontId="9" fillId="11" borderId="2"/>
    <xf numFmtId="0" fontId="9" fillId="11" borderId="2"/>
    <xf numFmtId="43" fontId="9" fillId="11" borderId="2" applyFont="0" applyFill="0" applyBorder="0" applyAlignment="0" applyProtection="0"/>
    <xf numFmtId="0" fontId="9" fillId="11" borderId="2"/>
    <xf numFmtId="0" fontId="9" fillId="11" borderId="2"/>
    <xf numFmtId="0" fontId="9" fillId="11" borderId="2"/>
    <xf numFmtId="0" fontId="9" fillId="11" borderId="2"/>
    <xf numFmtId="43" fontId="22" fillId="11" borderId="2" applyFont="0" applyFill="0" applyBorder="0" applyAlignment="0" applyProtection="0"/>
    <xf numFmtId="0" fontId="22" fillId="11" borderId="2"/>
    <xf numFmtId="0" fontId="22" fillId="11" borderId="2"/>
  </cellStyleXfs>
  <cellXfs count="52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7" fillId="12" borderId="8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/>
    </xf>
    <xf numFmtId="3" fontId="4" fillId="9" borderId="2" xfId="0" applyNumberFormat="1" applyFont="1" applyFill="1" applyBorder="1" applyAlignment="1">
      <alignment horizontal="right" vertical="center"/>
    </xf>
    <xf numFmtId="3" fontId="4" fillId="10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8" fillId="0" borderId="0" xfId="0" applyFont="1"/>
    <xf numFmtId="0" fontId="5" fillId="11" borderId="2" xfId="3" applyFont="1" applyAlignment="1">
      <alignment horizontal="left" vertical="top"/>
    </xf>
    <xf numFmtId="0" fontId="0" fillId="11" borderId="2" xfId="3" applyFont="1" applyAlignment="1" applyProtection="1">
      <alignment wrapText="1"/>
      <protection locked="0"/>
    </xf>
    <xf numFmtId="0" fontId="14" fillId="11" borderId="7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7" fillId="14" borderId="7" xfId="0" applyFont="1" applyFill="1" applyBorder="1" applyAlignment="1">
      <alignment horizontal="center" vertical="center"/>
    </xf>
    <xf numFmtId="0" fontId="17" fillId="14" borderId="7" xfId="0" applyFont="1" applyFill="1" applyBorder="1" applyAlignment="1">
      <alignment horizontal="left" vertical="center"/>
    </xf>
    <xf numFmtId="4" fontId="17" fillId="14" borderId="7" xfId="0" applyNumberFormat="1" applyFont="1" applyFill="1" applyBorder="1" applyAlignment="1">
      <alignment horizontal="right" vertical="center"/>
    </xf>
    <xf numFmtId="3" fontId="17" fillId="14" borderId="7" xfId="0" applyNumberFormat="1" applyFont="1" applyFill="1" applyBorder="1" applyAlignment="1">
      <alignment horizontal="right" vertical="center"/>
    </xf>
    <xf numFmtId="1" fontId="17" fillId="14" borderId="7" xfId="2" applyNumberFormat="1" applyFont="1" applyFill="1" applyBorder="1" applyAlignment="1" applyProtection="1">
      <alignment horizontal="right" vertical="center"/>
    </xf>
    <xf numFmtId="0" fontId="18" fillId="14" borderId="7" xfId="0" applyFont="1" applyFill="1" applyBorder="1" applyAlignment="1">
      <alignment horizontal="center" vertical="center"/>
    </xf>
    <xf numFmtId="0" fontId="18" fillId="14" borderId="7" xfId="0" applyFont="1" applyFill="1" applyBorder="1" applyAlignment="1">
      <alignment horizontal="left" vertical="center"/>
    </xf>
    <xf numFmtId="3" fontId="18" fillId="14" borderId="7" xfId="0" applyNumberFormat="1" applyFont="1" applyFill="1" applyBorder="1" applyAlignment="1">
      <alignment horizontal="right" vertical="center"/>
    </xf>
    <xf numFmtId="0" fontId="13" fillId="14" borderId="7" xfId="0" applyFont="1" applyFill="1" applyBorder="1" applyAlignment="1">
      <alignment horizontal="center" vertical="center"/>
    </xf>
    <xf numFmtId="0" fontId="13" fillId="14" borderId="7" xfId="0" applyFont="1" applyFill="1" applyBorder="1" applyAlignment="1">
      <alignment horizontal="left" vertical="center"/>
    </xf>
    <xf numFmtId="3" fontId="13" fillId="14" borderId="7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13" fillId="14" borderId="7" xfId="0" applyFont="1" applyFill="1" applyBorder="1" applyAlignment="1">
      <alignment horizontal="left" vertical="center" wrapText="1"/>
    </xf>
    <xf numFmtId="0" fontId="17" fillId="14" borderId="7" xfId="0" applyFont="1" applyFill="1" applyBorder="1" applyAlignment="1">
      <alignment horizontal="left" vertical="center" wrapText="1"/>
    </xf>
    <xf numFmtId="3" fontId="19" fillId="0" borderId="7" xfId="0" applyNumberFormat="1" applyFont="1" applyBorder="1" applyAlignment="1">
      <alignment horizontal="left" vertical="center" wrapText="1"/>
    </xf>
    <xf numFmtId="49" fontId="20" fillId="11" borderId="7" xfId="4" applyNumberFormat="1" applyFont="1" applyBorder="1" applyAlignment="1">
      <alignment horizontal="center"/>
    </xf>
    <xf numFmtId="0" fontId="21" fillId="0" borderId="7" xfId="0" applyFont="1" applyBorder="1" applyAlignment="1">
      <alignment horizontal="left" wrapText="1"/>
    </xf>
    <xf numFmtId="3" fontId="17" fillId="0" borderId="7" xfId="0" applyNumberFormat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left" wrapText="1"/>
    </xf>
    <xf numFmtId="0" fontId="21" fillId="11" borderId="7" xfId="4" applyFont="1" applyBorder="1" applyAlignment="1">
      <alignment wrapText="1"/>
    </xf>
    <xf numFmtId="0" fontId="18" fillId="14" borderId="7" xfId="0" applyFont="1" applyFill="1" applyBorder="1" applyAlignment="1">
      <alignment horizontal="left" vertical="center" wrapText="1"/>
    </xf>
    <xf numFmtId="49" fontId="24" fillId="11" borderId="2" xfId="4" applyNumberFormat="1" applyFont="1" applyAlignment="1">
      <alignment horizontal="center"/>
    </xf>
    <xf numFmtId="3" fontId="25" fillId="0" borderId="2" xfId="0" applyNumberFormat="1" applyFont="1" applyBorder="1" applyAlignment="1">
      <alignment horizontal="left" wrapText="1"/>
    </xf>
    <xf numFmtId="3" fontId="0" fillId="11" borderId="2" xfId="3" applyNumberFormat="1" applyFont="1" applyAlignment="1" applyProtection="1">
      <alignment wrapText="1"/>
      <protection locked="0"/>
    </xf>
    <xf numFmtId="0" fontId="7" fillId="12" borderId="7" xfId="0" applyFont="1" applyFill="1" applyBorder="1" applyAlignment="1">
      <alignment horizontal="left" vertical="center"/>
    </xf>
    <xf numFmtId="4" fontId="0" fillId="0" borderId="0" xfId="0" applyNumberFormat="1"/>
    <xf numFmtId="0" fontId="29" fillId="0" borderId="0" xfId="0" applyFont="1"/>
    <xf numFmtId="0" fontId="30" fillId="0" borderId="0" xfId="0" applyFont="1"/>
    <xf numFmtId="0" fontId="29" fillId="11" borderId="0" xfId="0" applyFont="1" applyFill="1" applyAlignment="1" applyProtection="1">
      <alignment wrapText="1"/>
      <protection locked="0"/>
    </xf>
    <xf numFmtId="0" fontId="31" fillId="11" borderId="2" xfId="0" applyFont="1" applyFill="1" applyBorder="1" applyAlignment="1">
      <alignment horizontal="left" vertical="top"/>
    </xf>
    <xf numFmtId="0" fontId="33" fillId="12" borderId="7" xfId="0" applyFont="1" applyFill="1" applyBorder="1" applyAlignment="1">
      <alignment horizontal="center" vertical="center" wrapText="1"/>
    </xf>
    <xf numFmtId="0" fontId="33" fillId="12" borderId="7" xfId="0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 vertical="center" wrapText="1"/>
    </xf>
    <xf numFmtId="0" fontId="34" fillId="11" borderId="7" xfId="0" applyFont="1" applyFill="1" applyBorder="1" applyAlignment="1">
      <alignment horizontal="center" vertical="center"/>
    </xf>
    <xf numFmtId="0" fontId="34" fillId="11" borderId="7" xfId="0" applyFont="1" applyFill="1" applyBorder="1" applyAlignment="1">
      <alignment horizontal="left" vertical="center" wrapText="1"/>
    </xf>
    <xf numFmtId="0" fontId="34" fillId="11" borderId="7" xfId="0" applyFont="1" applyFill="1" applyBorder="1" applyAlignment="1">
      <alignment horizontal="lef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34" fillId="11" borderId="7" xfId="0" applyNumberFormat="1" applyFont="1" applyFill="1" applyBorder="1" applyAlignment="1">
      <alignment horizontal="right" vertical="center"/>
    </xf>
    <xf numFmtId="0" fontId="34" fillId="15" borderId="7" xfId="0" applyFont="1" applyFill="1" applyBorder="1" applyAlignment="1">
      <alignment horizontal="center" vertical="center"/>
    </xf>
    <xf numFmtId="0" fontId="34" fillId="15" borderId="7" xfId="0" applyFont="1" applyFill="1" applyBorder="1" applyAlignment="1">
      <alignment horizontal="left" vertical="center" wrapText="1"/>
    </xf>
    <xf numFmtId="0" fontId="34" fillId="15" borderId="7" xfId="0" applyFont="1" applyFill="1" applyBorder="1" applyAlignment="1">
      <alignment horizontal="left" vertical="center"/>
    </xf>
    <xf numFmtId="3" fontId="32" fillId="15" borderId="7" xfId="0" applyNumberFormat="1" applyFont="1" applyFill="1" applyBorder="1" applyAlignment="1">
      <alignment horizontal="right" vertical="center"/>
    </xf>
    <xf numFmtId="0" fontId="32" fillId="15" borderId="7" xfId="0" applyFont="1" applyFill="1" applyBorder="1" applyAlignment="1">
      <alignment horizontal="center" vertical="center"/>
    </xf>
    <xf numFmtId="0" fontId="32" fillId="15" borderId="7" xfId="0" applyFont="1" applyFill="1" applyBorder="1" applyAlignment="1">
      <alignment horizontal="left" vertical="center" wrapText="1"/>
    </xf>
    <xf numFmtId="0" fontId="32" fillId="15" borderId="7" xfId="0" applyFont="1" applyFill="1" applyBorder="1" applyAlignment="1">
      <alignment horizontal="left" vertical="center"/>
    </xf>
    <xf numFmtId="3" fontId="29" fillId="0" borderId="0" xfId="0" applyNumberFormat="1" applyFont="1"/>
    <xf numFmtId="0" fontId="34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/>
    </xf>
    <xf numFmtId="0" fontId="28" fillId="12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0" fillId="0" borderId="0" xfId="0" applyAlignment="1" applyProtection="1">
      <alignment wrapText="1"/>
      <protection locked="0"/>
    </xf>
    <xf numFmtId="0" fontId="38" fillId="14" borderId="0" xfId="0" applyFont="1" applyFill="1" applyAlignment="1">
      <alignment horizontal="left" vertical="center"/>
    </xf>
    <xf numFmtId="0" fontId="37" fillId="12" borderId="6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3" fontId="17" fillId="14" borderId="4" xfId="0" applyNumberFormat="1" applyFont="1" applyFill="1" applyBorder="1" applyAlignment="1">
      <alignment horizontal="right" vertical="center"/>
    </xf>
    <xf numFmtId="3" fontId="18" fillId="14" borderId="4" xfId="0" applyNumberFormat="1" applyFont="1" applyFill="1" applyBorder="1" applyAlignment="1">
      <alignment horizontal="right" vertical="center"/>
    </xf>
    <xf numFmtId="1" fontId="17" fillId="14" borderId="7" xfId="0" applyNumberFormat="1" applyFont="1" applyFill="1" applyBorder="1" applyAlignment="1">
      <alignment horizontal="right" vertical="center"/>
    </xf>
    <xf numFmtId="1" fontId="18" fillId="14" borderId="7" xfId="2" applyNumberFormat="1" applyFont="1" applyFill="1" applyBorder="1" applyAlignment="1" applyProtection="1">
      <alignment horizontal="right" vertical="center"/>
    </xf>
    <xf numFmtId="1" fontId="18" fillId="14" borderId="7" xfId="0" applyNumberFormat="1" applyFont="1" applyFill="1" applyBorder="1" applyAlignment="1">
      <alignment horizontal="right" vertical="center"/>
    </xf>
    <xf numFmtId="3" fontId="17" fillId="16" borderId="7" xfId="0" applyNumberFormat="1" applyFont="1" applyFill="1" applyBorder="1" applyAlignment="1">
      <alignment horizontal="right" vertical="center"/>
    </xf>
    <xf numFmtId="0" fontId="0" fillId="11" borderId="2" xfId="10" applyFont="1" applyAlignment="1" applyProtection="1">
      <alignment wrapText="1"/>
      <protection locked="0"/>
    </xf>
    <xf numFmtId="0" fontId="1" fillId="11" borderId="2" xfId="10" applyFont="1" applyAlignment="1">
      <alignment horizontal="left" vertical="top"/>
    </xf>
    <xf numFmtId="0" fontId="9" fillId="11" borderId="2" xfId="11"/>
    <xf numFmtId="0" fontId="5" fillId="11" borderId="2" xfId="10" applyFont="1" applyAlignment="1">
      <alignment horizontal="left" vertical="top"/>
    </xf>
    <xf numFmtId="3" fontId="4" fillId="0" borderId="4" xfId="0" applyNumberFormat="1" applyFont="1" applyBorder="1" applyAlignment="1">
      <alignment horizontal="right" vertical="center"/>
    </xf>
    <xf numFmtId="3" fontId="34" fillId="0" borderId="7" xfId="0" applyNumberFormat="1" applyFont="1" applyBorder="1" applyAlignment="1">
      <alignment horizontal="right" vertical="center"/>
    </xf>
    <xf numFmtId="0" fontId="28" fillId="12" borderId="29" xfId="0" applyFont="1" applyFill="1" applyBorder="1" applyAlignment="1">
      <alignment horizontal="left" vertical="center"/>
    </xf>
    <xf numFmtId="0" fontId="9" fillId="0" borderId="2" xfId="11" applyFill="1"/>
    <xf numFmtId="0" fontId="45" fillId="12" borderId="7" xfId="12" applyFont="1" applyFill="1" applyBorder="1" applyAlignment="1">
      <alignment horizontal="center" vertical="center"/>
    </xf>
    <xf numFmtId="0" fontId="46" fillId="12" borderId="7" xfId="12" applyFont="1" applyFill="1" applyBorder="1" applyAlignment="1">
      <alignment horizontal="center" vertical="center" wrapText="1"/>
    </xf>
    <xf numFmtId="0" fontId="47" fillId="11" borderId="7" xfId="12" applyFont="1" applyBorder="1" applyAlignment="1">
      <alignment horizontal="center" vertical="center"/>
    </xf>
    <xf numFmtId="0" fontId="47" fillId="11" borderId="7" xfId="12" applyFont="1" applyBorder="1" applyAlignment="1">
      <alignment horizontal="left" vertical="center" wrapText="1"/>
    </xf>
    <xf numFmtId="0" fontId="47" fillId="11" borderId="7" xfId="12" applyFont="1" applyBorder="1" applyAlignment="1">
      <alignment horizontal="left" vertical="center"/>
    </xf>
    <xf numFmtId="3" fontId="47" fillId="11" borderId="7" xfId="12" applyNumberFormat="1" applyFont="1" applyBorder="1" applyAlignment="1">
      <alignment horizontal="right" vertical="center"/>
    </xf>
    <xf numFmtId="3" fontId="47" fillId="0" borderId="7" xfId="12" applyNumberFormat="1" applyFont="1" applyFill="1" applyBorder="1" applyAlignment="1">
      <alignment horizontal="right" vertical="center"/>
    </xf>
    <xf numFmtId="0" fontId="47" fillId="0" borderId="7" xfId="12" applyFont="1" applyFill="1" applyBorder="1" applyAlignment="1">
      <alignment horizontal="center" vertical="center"/>
    </xf>
    <xf numFmtId="0" fontId="47" fillId="0" borderId="7" xfId="12" applyFont="1" applyFill="1" applyBorder="1" applyAlignment="1">
      <alignment horizontal="left" vertical="center"/>
    </xf>
    <xf numFmtId="0" fontId="47" fillId="0" borderId="7" xfId="0" applyFont="1" applyBorder="1" applyAlignment="1">
      <alignment horizontal="center" vertical="center"/>
    </xf>
    <xf numFmtId="49" fontId="48" fillId="11" borderId="7" xfId="4" applyNumberFormat="1" applyFont="1" applyBorder="1" applyAlignment="1">
      <alignment horizontal="center"/>
    </xf>
    <xf numFmtId="0" fontId="51" fillId="17" borderId="7" xfId="12" applyFont="1" applyFill="1" applyBorder="1" applyAlignment="1">
      <alignment horizontal="left" vertical="center"/>
    </xf>
    <xf numFmtId="3" fontId="51" fillId="17" borderId="7" xfId="12" applyNumberFormat="1" applyFont="1" applyFill="1" applyBorder="1" applyAlignment="1">
      <alignment horizontal="right" vertical="center"/>
    </xf>
    <xf numFmtId="0" fontId="47" fillId="11" borderId="7" xfId="12" applyFont="1" applyBorder="1" applyAlignment="1">
      <alignment horizontal="right" vertical="center"/>
    </xf>
    <xf numFmtId="0" fontId="51" fillId="18" borderId="7" xfId="12" applyFont="1" applyFill="1" applyBorder="1" applyAlignment="1">
      <alignment horizontal="left" vertical="center"/>
    </xf>
    <xf numFmtId="0" fontId="51" fillId="18" borderId="7" xfId="12" applyFont="1" applyFill="1" applyBorder="1" applyAlignment="1">
      <alignment horizontal="right" vertical="center"/>
    </xf>
    <xf numFmtId="3" fontId="51" fillId="18" borderId="7" xfId="12" applyNumberFormat="1" applyFont="1" applyFill="1" applyBorder="1" applyAlignment="1">
      <alignment horizontal="right" vertical="center"/>
    </xf>
    <xf numFmtId="3" fontId="52" fillId="11" borderId="2" xfId="10" applyNumberFormat="1" applyFont="1" applyAlignment="1" applyProtection="1">
      <alignment wrapText="1"/>
      <protection locked="0"/>
    </xf>
    <xf numFmtId="3" fontId="53" fillId="14" borderId="4" xfId="0" applyNumberFormat="1" applyFont="1" applyFill="1" applyBorder="1" applyAlignment="1">
      <alignment horizontal="right" vertical="center"/>
    </xf>
    <xf numFmtId="0" fontId="41" fillId="0" borderId="7" xfId="0" applyFont="1" applyBorder="1"/>
    <xf numFmtId="0" fontId="41" fillId="0" borderId="7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165" fontId="20" fillId="11" borderId="7" xfId="13" applyNumberFormat="1" applyFont="1" applyFill="1" applyBorder="1" applyAlignment="1" applyProtection="1">
      <alignment vertical="center" wrapText="1"/>
      <protection locked="0"/>
    </xf>
    <xf numFmtId="49" fontId="19" fillId="0" borderId="7" xfId="0" applyNumberFormat="1" applyFont="1" applyBorder="1" applyAlignment="1">
      <alignment horizontal="center"/>
    </xf>
    <xf numFmtId="3" fontId="23" fillId="0" borderId="7" xfId="0" applyNumberFormat="1" applyFont="1" applyBorder="1" applyAlignment="1">
      <alignment horizontal="left" wrapText="1"/>
    </xf>
    <xf numFmtId="165" fontId="20" fillId="11" borderId="7" xfId="1" applyNumberFormat="1" applyFont="1" applyFill="1" applyBorder="1" applyAlignment="1" applyProtection="1">
      <alignment horizontal="center"/>
      <protection locked="0"/>
    </xf>
    <xf numFmtId="49" fontId="20" fillId="11" borderId="7" xfId="4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center" vertical="center"/>
    </xf>
    <xf numFmtId="165" fontId="20" fillId="11" borderId="7" xfId="13" applyNumberFormat="1" applyFont="1" applyFill="1" applyBorder="1" applyAlignment="1">
      <alignment horizontal="center"/>
    </xf>
    <xf numFmtId="3" fontId="23" fillId="11" borderId="7" xfId="4" applyNumberFormat="1" applyFont="1" applyBorder="1" applyAlignment="1">
      <alignment horizontal="left" wrapText="1"/>
    </xf>
    <xf numFmtId="0" fontId="20" fillId="11" borderId="7" xfId="14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20" fillId="0" borderId="7" xfId="0" applyFont="1" applyBorder="1" applyAlignment="1">
      <alignment wrapText="1"/>
    </xf>
    <xf numFmtId="0" fontId="19" fillId="11" borderId="7" xfId="14" applyFont="1" applyBorder="1" applyAlignment="1">
      <alignment horizontal="center"/>
    </xf>
    <xf numFmtId="3" fontId="20" fillId="11" borderId="7" xfId="15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wrapText="1"/>
    </xf>
    <xf numFmtId="49" fontId="23" fillId="0" borderId="7" xfId="5" applyNumberFormat="1" applyFont="1" applyFill="1" applyBorder="1" applyAlignment="1" applyProtection="1">
      <alignment horizontal="center"/>
      <protection locked="0"/>
    </xf>
    <xf numFmtId="0" fontId="20" fillId="11" borderId="2" xfId="14" applyFont="1" applyAlignment="1">
      <alignment horizontal="center"/>
    </xf>
    <xf numFmtId="3" fontId="23" fillId="0" borderId="7" xfId="4" applyNumberFormat="1" applyFont="1" applyFill="1" applyBorder="1" applyAlignment="1">
      <alignment horizontal="left" wrapText="1"/>
    </xf>
    <xf numFmtId="0" fontId="29" fillId="11" borderId="7" xfId="14" applyFont="1" applyBorder="1" applyAlignment="1">
      <alignment horizontal="center"/>
    </xf>
    <xf numFmtId="3" fontId="54" fillId="11" borderId="7" xfId="15" applyNumberFormat="1" applyFont="1" applyBorder="1" applyAlignment="1">
      <alignment horizontal="left" vertical="center" wrapText="1"/>
    </xf>
    <xf numFmtId="3" fontId="55" fillId="11" borderId="7" xfId="4" applyNumberFormat="1" applyFont="1" applyBorder="1" applyAlignment="1">
      <alignment horizontal="left" wrapText="1"/>
    </xf>
    <xf numFmtId="3" fontId="29" fillId="0" borderId="7" xfId="0" applyNumberFormat="1" applyFont="1" applyBorder="1" applyAlignment="1">
      <alignment horizontal="left" vertical="center" wrapText="1"/>
    </xf>
    <xf numFmtId="165" fontId="54" fillId="11" borderId="7" xfId="1" applyNumberFormat="1" applyFont="1" applyFill="1" applyBorder="1" applyAlignment="1" applyProtection="1">
      <alignment horizontal="center"/>
      <protection locked="0"/>
    </xf>
    <xf numFmtId="165" fontId="54" fillId="11" borderId="7" xfId="13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/>
    </xf>
    <xf numFmtId="3" fontId="55" fillId="0" borderId="7" xfId="0" applyNumberFormat="1" applyFont="1" applyBorder="1" applyAlignment="1">
      <alignment horizontal="left" wrapText="1"/>
    </xf>
    <xf numFmtId="49" fontId="54" fillId="11" borderId="7" xfId="4" applyNumberFormat="1" applyFont="1" applyBorder="1" applyAlignment="1">
      <alignment horizontal="center"/>
    </xf>
    <xf numFmtId="0" fontId="34" fillId="0" borderId="7" xfId="0" applyFont="1" applyBorder="1" applyAlignment="1">
      <alignment horizontal="left" wrapText="1"/>
    </xf>
    <xf numFmtId="3" fontId="29" fillId="0" borderId="7" xfId="0" applyNumberFormat="1" applyFont="1" applyBorder="1" applyAlignment="1">
      <alignment horizontal="left" wrapText="1"/>
    </xf>
    <xf numFmtId="49" fontId="54" fillId="11" borderId="7" xfId="4" applyNumberFormat="1" applyFont="1" applyBorder="1" applyAlignment="1">
      <alignment horizontal="center" wrapText="1"/>
    </xf>
    <xf numFmtId="0" fontId="54" fillId="11" borderId="2" xfId="14" applyFont="1" applyAlignment="1">
      <alignment horizontal="center"/>
    </xf>
    <xf numFmtId="0" fontId="54" fillId="11" borderId="7" xfId="14" applyFont="1" applyBorder="1" applyAlignment="1">
      <alignment horizontal="center"/>
    </xf>
    <xf numFmtId="3" fontId="55" fillId="0" borderId="7" xfId="4" applyNumberFormat="1" applyFont="1" applyFill="1" applyBorder="1" applyAlignment="1">
      <alignment horizontal="left" wrapText="1"/>
    </xf>
    <xf numFmtId="0" fontId="34" fillId="0" borderId="7" xfId="0" applyFont="1" applyBorder="1" applyAlignment="1">
      <alignment horizontal="center" wrapText="1"/>
    </xf>
    <xf numFmtId="0" fontId="54" fillId="0" borderId="7" xfId="0" applyFont="1" applyBorder="1" applyAlignment="1">
      <alignment wrapText="1"/>
    </xf>
    <xf numFmtId="49" fontId="55" fillId="0" borderId="7" xfId="5" applyNumberFormat="1" applyFont="1" applyFill="1" applyBorder="1" applyAlignment="1" applyProtection="1">
      <alignment horizontal="center"/>
      <protection locked="0"/>
    </xf>
    <xf numFmtId="0" fontId="34" fillId="11" borderId="7" xfId="4" applyFont="1" applyBorder="1" applyAlignment="1">
      <alignment wrapText="1"/>
    </xf>
    <xf numFmtId="0" fontId="29" fillId="0" borderId="7" xfId="0" applyFont="1" applyBorder="1" applyAlignment="1">
      <alignment wrapText="1"/>
    </xf>
    <xf numFmtId="0" fontId="34" fillId="11" borderId="2" xfId="6" applyFont="1" applyAlignment="1">
      <alignment horizontal="left" vertical="top"/>
    </xf>
    <xf numFmtId="0" fontId="29" fillId="11" borderId="2" xfId="6" applyFont="1" applyAlignment="1" applyProtection="1">
      <alignment wrapText="1"/>
      <protection locked="0"/>
    </xf>
    <xf numFmtId="0" fontId="29" fillId="0" borderId="2" xfId="6" applyFont="1" applyFill="1" applyAlignment="1" applyProtection="1">
      <alignment wrapText="1"/>
      <protection locked="0"/>
    </xf>
    <xf numFmtId="0" fontId="56" fillId="12" borderId="25" xfId="7" applyFont="1" applyFill="1" applyBorder="1" applyAlignment="1">
      <alignment horizontal="left" vertical="center" wrapText="1"/>
    </xf>
    <xf numFmtId="0" fontId="56" fillId="12" borderId="26" xfId="7" applyFont="1" applyFill="1" applyBorder="1" applyAlignment="1">
      <alignment horizontal="left" vertical="center" wrapText="1"/>
    </xf>
    <xf numFmtId="0" fontId="56" fillId="12" borderId="28" xfId="7" applyFont="1" applyFill="1" applyBorder="1" applyAlignment="1">
      <alignment horizontal="left" vertical="center" wrapText="1"/>
    </xf>
    <xf numFmtId="0" fontId="56" fillId="12" borderId="29" xfId="7" applyFont="1" applyFill="1" applyBorder="1" applyAlignment="1">
      <alignment horizontal="left" vertical="center" wrapText="1"/>
    </xf>
    <xf numFmtId="0" fontId="56" fillId="12" borderId="35" xfId="7" applyFont="1" applyFill="1" applyBorder="1" applyAlignment="1">
      <alignment horizontal="center" vertical="center" wrapText="1"/>
    </xf>
    <xf numFmtId="0" fontId="56" fillId="12" borderId="36" xfId="7" applyFont="1" applyFill="1" applyBorder="1" applyAlignment="1">
      <alignment horizontal="center" vertical="center" wrapText="1"/>
    </xf>
    <xf numFmtId="0" fontId="56" fillId="12" borderId="37" xfId="7" applyFont="1" applyFill="1" applyBorder="1" applyAlignment="1">
      <alignment horizontal="center" vertical="center" wrapText="1"/>
    </xf>
    <xf numFmtId="0" fontId="56" fillId="12" borderId="38" xfId="7" applyFont="1" applyFill="1" applyBorder="1" applyAlignment="1">
      <alignment horizontal="center" vertical="center" wrapText="1"/>
    </xf>
    <xf numFmtId="0" fontId="56" fillId="12" borderId="39" xfId="7" applyFont="1" applyFill="1" applyBorder="1" applyAlignment="1">
      <alignment horizontal="center" vertical="center" wrapText="1"/>
    </xf>
    <xf numFmtId="0" fontId="56" fillId="12" borderId="41" xfId="7" applyFont="1" applyFill="1" applyBorder="1" applyAlignment="1">
      <alignment horizontal="center" vertical="center"/>
    </xf>
    <xf numFmtId="0" fontId="56" fillId="12" borderId="42" xfId="7" applyFont="1" applyFill="1" applyBorder="1" applyAlignment="1">
      <alignment horizontal="center" vertical="center"/>
    </xf>
    <xf numFmtId="0" fontId="35" fillId="11" borderId="45" xfId="7" applyFont="1" applyBorder="1" applyAlignment="1">
      <alignment horizontal="center" vertical="center"/>
    </xf>
    <xf numFmtId="0" fontId="35" fillId="11" borderId="46" xfId="7" applyFont="1" applyBorder="1" applyAlignment="1">
      <alignment horizontal="center" vertical="center"/>
    </xf>
    <xf numFmtId="0" fontId="35" fillId="11" borderId="47" xfId="7" applyFont="1" applyBorder="1" applyAlignment="1">
      <alignment horizontal="center" vertical="center"/>
    </xf>
    <xf numFmtId="0" fontId="35" fillId="0" borderId="45" xfId="7" applyFont="1" applyFill="1" applyBorder="1" applyAlignment="1">
      <alignment horizontal="center" vertical="center"/>
    </xf>
    <xf numFmtId="0" fontId="35" fillId="0" borderId="46" xfId="7" applyFont="1" applyFill="1" applyBorder="1" applyAlignment="1">
      <alignment horizontal="center" vertical="center"/>
    </xf>
    <xf numFmtId="0" fontId="35" fillId="0" borderId="47" xfId="7" applyFont="1" applyFill="1" applyBorder="1" applyAlignment="1">
      <alignment horizontal="center" vertical="center"/>
    </xf>
    <xf numFmtId="0" fontId="34" fillId="11" borderId="3" xfId="7" applyFont="1" applyBorder="1" applyAlignment="1">
      <alignment horizontal="center" vertical="center"/>
    </xf>
    <xf numFmtId="0" fontId="34" fillId="11" borderId="4" xfId="7" applyFont="1" applyBorder="1" applyAlignment="1">
      <alignment horizontal="left" vertical="center" wrapText="1"/>
    </xf>
    <xf numFmtId="165" fontId="34" fillId="0" borderId="4" xfId="1" applyNumberFormat="1" applyFont="1" applyFill="1" applyBorder="1" applyAlignment="1">
      <alignment horizontal="right" vertical="center"/>
    </xf>
    <xf numFmtId="165" fontId="34" fillId="0" borderId="4" xfId="1" applyNumberFormat="1" applyFont="1" applyBorder="1" applyAlignment="1">
      <alignment horizontal="right" vertical="center"/>
    </xf>
    <xf numFmtId="165" fontId="34" fillId="11" borderId="4" xfId="1" applyNumberFormat="1" applyFont="1" applyFill="1" applyBorder="1" applyAlignment="1">
      <alignment horizontal="right" vertical="center"/>
    </xf>
    <xf numFmtId="3" fontId="34" fillId="14" borderId="7" xfId="0" applyNumberFormat="1" applyFont="1" applyFill="1" applyBorder="1" applyAlignment="1">
      <alignment horizontal="right" vertical="center"/>
    </xf>
    <xf numFmtId="165" fontId="34" fillId="11" borderId="5" xfId="1" applyNumberFormat="1" applyFont="1" applyFill="1" applyBorder="1" applyAlignment="1">
      <alignment horizontal="right" vertical="center" wrapText="1"/>
    </xf>
    <xf numFmtId="43" fontId="29" fillId="0" borderId="0" xfId="0" applyNumberFormat="1" applyFont="1"/>
    <xf numFmtId="0" fontId="34" fillId="11" borderId="4" xfId="7" applyFont="1" applyBorder="1" applyAlignment="1">
      <alignment horizontal="left" vertical="center"/>
    </xf>
    <xf numFmtId="0" fontId="34" fillId="14" borderId="7" xfId="0" applyFont="1" applyFill="1" applyBorder="1" applyAlignment="1">
      <alignment horizontal="center" vertical="center"/>
    </xf>
    <xf numFmtId="0" fontId="34" fillId="14" borderId="7" xfId="0" applyFont="1" applyFill="1" applyBorder="1" applyAlignment="1">
      <alignment horizontal="left" vertical="center" wrapText="1"/>
    </xf>
    <xf numFmtId="165" fontId="34" fillId="0" borderId="5" xfId="1" applyNumberFormat="1" applyFont="1" applyBorder="1" applyAlignment="1">
      <alignment horizontal="right" vertical="center" wrapText="1"/>
    </xf>
    <xf numFmtId="0" fontId="54" fillId="0" borderId="7" xfId="0" applyFont="1" applyBorder="1" applyAlignment="1">
      <alignment horizontal="center"/>
    </xf>
    <xf numFmtId="165" fontId="29" fillId="0" borderId="4" xfId="1" applyNumberFormat="1" applyFont="1" applyFill="1" applyBorder="1" applyAlignment="1">
      <alignment horizontal="right" vertical="center"/>
    </xf>
    <xf numFmtId="165" fontId="29" fillId="0" borderId="5" xfId="1" applyNumberFormat="1" applyFont="1" applyFill="1" applyBorder="1" applyAlignment="1">
      <alignment horizontal="right" vertical="center" wrapText="1"/>
    </xf>
    <xf numFmtId="0" fontId="57" fillId="0" borderId="0" xfId="0" applyFont="1"/>
    <xf numFmtId="0" fontId="34" fillId="11" borderId="60" xfId="7" applyFont="1" applyBorder="1" applyAlignment="1">
      <alignment horizontal="left" vertical="center"/>
    </xf>
    <xf numFmtId="165" fontId="34" fillId="0" borderId="60" xfId="1" applyNumberFormat="1" applyFont="1" applyFill="1" applyBorder="1" applyAlignment="1">
      <alignment horizontal="right" vertical="center"/>
    </xf>
    <xf numFmtId="3" fontId="34" fillId="14" borderId="57" xfId="0" applyNumberFormat="1" applyFont="1" applyFill="1" applyBorder="1" applyAlignment="1">
      <alignment horizontal="right" vertical="center"/>
    </xf>
    <xf numFmtId="165" fontId="34" fillId="11" borderId="60" xfId="1" applyNumberFormat="1" applyFont="1" applyFill="1" applyBorder="1" applyAlignment="1">
      <alignment horizontal="right" vertical="center"/>
    </xf>
    <xf numFmtId="165" fontId="29" fillId="0" borderId="60" xfId="1" applyNumberFormat="1" applyFont="1" applyFill="1" applyBorder="1" applyAlignment="1">
      <alignment horizontal="right" vertical="center"/>
    </xf>
    <xf numFmtId="165" fontId="34" fillId="0" borderId="7" xfId="1" applyNumberFormat="1" applyFont="1" applyFill="1" applyBorder="1" applyAlignment="1">
      <alignment horizontal="right" vertical="center"/>
    </xf>
    <xf numFmtId="165" fontId="34" fillId="11" borderId="7" xfId="1" applyNumberFormat="1" applyFont="1" applyFill="1" applyBorder="1" applyAlignment="1">
      <alignment horizontal="right" vertical="center"/>
    </xf>
    <xf numFmtId="165" fontId="29" fillId="0" borderId="7" xfId="1" applyNumberFormat="1" applyFont="1" applyFill="1" applyBorder="1" applyAlignment="1">
      <alignment horizontal="right" vertical="center"/>
    </xf>
    <xf numFmtId="3" fontId="32" fillId="12" borderId="61" xfId="7" applyNumberFormat="1" applyFont="1" applyFill="1" applyBorder="1" applyAlignment="1">
      <alignment horizontal="right" vertical="center"/>
    </xf>
    <xf numFmtId="165" fontId="29" fillId="0" borderId="0" xfId="1" applyNumberFormat="1" applyFont="1"/>
    <xf numFmtId="0" fontId="34" fillId="14" borderId="3" xfId="7" applyFont="1" applyFill="1" applyBorder="1" applyAlignment="1">
      <alignment horizontal="center" vertical="center" wrapText="1"/>
    </xf>
    <xf numFmtId="0" fontId="34" fillId="14" borderId="4" xfId="7" applyFont="1" applyFill="1" applyBorder="1" applyAlignment="1">
      <alignment horizontal="left" vertical="center" wrapText="1"/>
    </xf>
    <xf numFmtId="0" fontId="34" fillId="14" borderId="4" xfId="7" applyFont="1" applyFill="1" applyBorder="1" applyAlignment="1">
      <alignment horizontal="right" vertical="center" wrapText="1"/>
    </xf>
    <xf numFmtId="3" fontId="34" fillId="0" borderId="4" xfId="7" applyNumberFormat="1" applyFont="1" applyFill="1" applyBorder="1" applyAlignment="1">
      <alignment horizontal="right" vertical="center" wrapText="1"/>
    </xf>
    <xf numFmtId="3" fontId="34" fillId="14" borderId="4" xfId="7" applyNumberFormat="1" applyFont="1" applyFill="1" applyBorder="1" applyAlignment="1">
      <alignment horizontal="right" vertical="center" wrapText="1"/>
    </xf>
    <xf numFmtId="0" fontId="34" fillId="11" borderId="4" xfId="7" applyFont="1" applyBorder="1" applyAlignment="1">
      <alignment horizontal="right" vertical="center" wrapText="1"/>
    </xf>
    <xf numFmtId="3" fontId="29" fillId="11" borderId="2" xfId="6" applyNumberFormat="1" applyFont="1" applyAlignment="1" applyProtection="1">
      <alignment wrapText="1"/>
      <protection locked="0"/>
    </xf>
    <xf numFmtId="3" fontId="29" fillId="0" borderId="2" xfId="6" applyNumberFormat="1" applyFont="1" applyFill="1" applyAlignment="1" applyProtection="1">
      <alignment wrapText="1"/>
      <protection locked="0"/>
    </xf>
    <xf numFmtId="0" fontId="28" fillId="12" borderId="7" xfId="0" applyFont="1" applyFill="1" applyBorder="1" applyAlignment="1">
      <alignment horizontal="left" vertical="center"/>
    </xf>
    <xf numFmtId="0" fontId="35" fillId="0" borderId="2" xfId="0" applyFont="1" applyBorder="1" applyAlignment="1">
      <alignment vertical="center"/>
    </xf>
    <xf numFmtId="0" fontId="28" fillId="0" borderId="2" xfId="0" applyFont="1" applyBorder="1" applyAlignment="1">
      <alignment horizontal="left" vertical="center"/>
    </xf>
    <xf numFmtId="0" fontId="54" fillId="0" borderId="7" xfId="0" applyFont="1" applyBorder="1" applyAlignment="1">
      <alignment horizontal="left" wrapText="1"/>
    </xf>
    <xf numFmtId="165" fontId="47" fillId="0" borderId="4" xfId="1" applyNumberFormat="1" applyFont="1" applyFill="1" applyBorder="1" applyAlignment="1">
      <alignment horizontal="right" vertical="center"/>
    </xf>
    <xf numFmtId="165" fontId="24" fillId="11" borderId="7" xfId="13" applyNumberFormat="1" applyFont="1" applyFill="1" applyBorder="1" applyAlignment="1">
      <alignment horizontal="center" vertical="center"/>
    </xf>
    <xf numFmtId="0" fontId="34" fillId="12" borderId="4" xfId="7" applyFont="1" applyFill="1" applyBorder="1" applyAlignment="1">
      <alignment horizontal="right" vertical="center" wrapText="1"/>
    </xf>
    <xf numFmtId="3" fontId="32" fillId="12" borderId="4" xfId="7" applyNumberFormat="1" applyFont="1" applyFill="1" applyBorder="1" applyAlignment="1">
      <alignment horizontal="right" vertical="center" wrapText="1"/>
    </xf>
    <xf numFmtId="3" fontId="34" fillId="12" borderId="4" xfId="7" applyNumberFormat="1" applyFont="1" applyFill="1" applyBorder="1" applyAlignment="1">
      <alignment horizontal="right" vertical="center" wrapText="1"/>
    </xf>
    <xf numFmtId="3" fontId="0" fillId="11" borderId="2" xfId="10" applyNumberFormat="1" applyFont="1" applyAlignment="1" applyProtection="1">
      <alignment wrapText="1"/>
      <protection locked="0"/>
    </xf>
    <xf numFmtId="3" fontId="40" fillId="11" borderId="2" xfId="10" applyNumberFormat="1" applyFont="1" applyAlignment="1" applyProtection="1">
      <alignment wrapText="1"/>
      <protection locked="0"/>
    </xf>
    <xf numFmtId="0" fontId="47" fillId="0" borderId="7" xfId="0" applyFont="1" applyBorder="1" applyAlignment="1">
      <alignment horizontal="center" wrapText="1"/>
    </xf>
    <xf numFmtId="49" fontId="49" fillId="0" borderId="7" xfId="0" applyNumberFormat="1" applyFont="1" applyBorder="1" applyAlignment="1">
      <alignment horizontal="center"/>
    </xf>
    <xf numFmtId="0" fontId="47" fillId="14" borderId="7" xfId="0" applyFont="1" applyFill="1" applyBorder="1" applyAlignment="1">
      <alignment horizontal="center" vertical="center"/>
    </xf>
    <xf numFmtId="0" fontId="48" fillId="0" borderId="7" xfId="0" applyFont="1" applyBorder="1" applyAlignment="1">
      <alignment horizontal="center"/>
    </xf>
    <xf numFmtId="0" fontId="48" fillId="11" borderId="7" xfId="14" applyFont="1" applyBorder="1" applyAlignment="1">
      <alignment horizontal="center"/>
    </xf>
    <xf numFmtId="0" fontId="47" fillId="11" borderId="54" xfId="12" applyFont="1" applyBorder="1" applyAlignment="1">
      <alignment horizontal="left" vertical="center" wrapText="1"/>
    </xf>
    <xf numFmtId="0" fontId="47" fillId="0" borderId="54" xfId="12" applyFont="1" applyFill="1" applyBorder="1" applyAlignment="1">
      <alignment horizontal="left" vertical="center" wrapText="1"/>
    </xf>
    <xf numFmtId="3" fontId="47" fillId="11" borderId="56" xfId="12" applyNumberFormat="1" applyFont="1" applyBorder="1" applyAlignment="1">
      <alignment horizontal="right" vertical="center"/>
    </xf>
    <xf numFmtId="3" fontId="47" fillId="0" borderId="56" xfId="12" applyNumberFormat="1" applyFont="1" applyFill="1" applyBorder="1" applyAlignment="1">
      <alignment horizontal="right" vertical="center"/>
    </xf>
    <xf numFmtId="0" fontId="51" fillId="17" borderId="59" xfId="12" applyFont="1" applyFill="1" applyBorder="1" applyAlignment="1">
      <alignment horizontal="left" vertical="center"/>
    </xf>
    <xf numFmtId="3" fontId="47" fillId="11" borderId="56" xfId="12" applyNumberFormat="1" applyFont="1" applyBorder="1" applyAlignment="1">
      <alignment horizontal="right"/>
    </xf>
    <xf numFmtId="3" fontId="47" fillId="11" borderId="7" xfId="12" applyNumberFormat="1" applyFont="1" applyBorder="1" applyAlignment="1">
      <alignment horizontal="right"/>
    </xf>
    <xf numFmtId="165" fontId="48" fillId="11" borderId="7" xfId="1" applyNumberFormat="1" applyFont="1" applyFill="1" applyBorder="1" applyAlignment="1" applyProtection="1">
      <alignment horizontal="center"/>
      <protection locked="0"/>
    </xf>
    <xf numFmtId="165" fontId="47" fillId="0" borderId="7" xfId="1" applyNumberFormat="1" applyFont="1" applyFill="1" applyBorder="1" applyAlignment="1">
      <alignment horizontal="right" vertical="center"/>
    </xf>
    <xf numFmtId="49" fontId="48" fillId="11" borderId="7" xfId="4" applyNumberFormat="1" applyFont="1" applyBorder="1" applyAlignment="1">
      <alignment horizontal="center" wrapText="1"/>
    </xf>
    <xf numFmtId="0" fontId="49" fillId="11" borderId="7" xfId="14" applyFont="1" applyBorder="1" applyAlignment="1">
      <alignment horizontal="center"/>
    </xf>
    <xf numFmtId="0" fontId="40" fillId="11" borderId="2" xfId="11" applyFont="1"/>
    <xf numFmtId="0" fontId="59" fillId="0" borderId="0" xfId="0" applyFont="1"/>
    <xf numFmtId="3" fontId="60" fillId="11" borderId="7" xfId="4" applyNumberFormat="1" applyFont="1" applyBorder="1" applyAlignment="1">
      <alignment horizontal="left" wrapText="1"/>
    </xf>
    <xf numFmtId="3" fontId="9" fillId="11" borderId="2" xfId="11" applyNumberFormat="1"/>
    <xf numFmtId="0" fontId="34" fillId="0" borderId="4" xfId="7" applyFont="1" applyFill="1" applyBorder="1" applyAlignment="1">
      <alignment horizontal="left" vertical="center"/>
    </xf>
    <xf numFmtId="0" fontId="34" fillId="11" borderId="4" xfId="1" applyNumberFormat="1" applyFont="1" applyFill="1" applyBorder="1" applyAlignment="1">
      <alignment horizontal="right" vertical="center"/>
    </xf>
    <xf numFmtId="0" fontId="34" fillId="11" borderId="5" xfId="1" applyNumberFormat="1" applyFont="1" applyFill="1" applyBorder="1" applyAlignment="1">
      <alignment horizontal="right" vertical="center" wrapText="1"/>
    </xf>
    <xf numFmtId="0" fontId="34" fillId="0" borderId="4" xfId="1" applyNumberFormat="1" applyFont="1" applyFill="1" applyBorder="1" applyAlignment="1">
      <alignment horizontal="right" vertical="center"/>
    </xf>
    <xf numFmtId="165" fontId="29" fillId="11" borderId="2" xfId="1" applyNumberFormat="1" applyFont="1" applyFill="1" applyBorder="1" applyAlignment="1" applyProtection="1">
      <alignment wrapText="1"/>
      <protection locked="0"/>
    </xf>
    <xf numFmtId="165" fontId="56" fillId="12" borderId="38" xfId="1" applyNumberFormat="1" applyFont="1" applyFill="1" applyBorder="1" applyAlignment="1">
      <alignment horizontal="center" vertical="center" wrapText="1"/>
    </xf>
    <xf numFmtId="165" fontId="56" fillId="12" borderId="36" xfId="1" applyNumberFormat="1" applyFont="1" applyFill="1" applyBorder="1" applyAlignment="1">
      <alignment horizontal="center" vertical="center" wrapText="1"/>
    </xf>
    <xf numFmtId="165" fontId="56" fillId="12" borderId="40" xfId="1" applyNumberFormat="1" applyFont="1" applyFill="1" applyBorder="1" applyAlignment="1">
      <alignment horizontal="center" vertical="center" wrapText="1"/>
    </xf>
    <xf numFmtId="165" fontId="56" fillId="12" borderId="42" xfId="1" applyNumberFormat="1" applyFont="1" applyFill="1" applyBorder="1" applyAlignment="1">
      <alignment horizontal="center" vertical="center"/>
    </xf>
    <xf numFmtId="165" fontId="56" fillId="12" borderId="43" xfId="1" applyNumberFormat="1" applyFont="1" applyFill="1" applyBorder="1" applyAlignment="1">
      <alignment horizontal="center" vertical="center"/>
    </xf>
    <xf numFmtId="165" fontId="35" fillId="11" borderId="45" xfId="1" applyNumberFormat="1" applyFont="1" applyFill="1" applyBorder="1" applyAlignment="1">
      <alignment horizontal="center" vertical="center"/>
    </xf>
    <xf numFmtId="165" fontId="35" fillId="11" borderId="46" xfId="1" applyNumberFormat="1" applyFont="1" applyFill="1" applyBorder="1" applyAlignment="1">
      <alignment horizontal="center" vertical="center"/>
    </xf>
    <xf numFmtId="165" fontId="35" fillId="11" borderId="48" xfId="1" applyNumberFormat="1" applyFont="1" applyFill="1" applyBorder="1" applyAlignment="1">
      <alignment horizontal="center" vertical="center"/>
    </xf>
    <xf numFmtId="165" fontId="32" fillId="12" borderId="61" xfId="1" applyNumberFormat="1" applyFont="1" applyFill="1" applyBorder="1" applyAlignment="1">
      <alignment horizontal="right" vertical="center"/>
    </xf>
    <xf numFmtId="165" fontId="34" fillId="12" borderId="62" xfId="1" applyNumberFormat="1" applyFont="1" applyFill="1" applyBorder="1" applyAlignment="1">
      <alignment horizontal="right" vertical="center" wrapText="1"/>
    </xf>
    <xf numFmtId="165" fontId="34" fillId="14" borderId="4" xfId="1" applyNumberFormat="1" applyFont="1" applyFill="1" applyBorder="1" applyAlignment="1">
      <alignment horizontal="right" vertical="center" wrapText="1"/>
    </xf>
    <xf numFmtId="165" fontId="34" fillId="14" borderId="5" xfId="1" applyNumberFormat="1" applyFont="1" applyFill="1" applyBorder="1" applyAlignment="1">
      <alignment horizontal="right" vertical="center" wrapText="1"/>
    </xf>
    <xf numFmtId="165" fontId="34" fillId="12" borderId="4" xfId="1" applyNumberFormat="1" applyFont="1" applyFill="1" applyBorder="1" applyAlignment="1">
      <alignment horizontal="right" vertical="center" wrapText="1"/>
    </xf>
    <xf numFmtId="165" fontId="34" fillId="12" borderId="5" xfId="1" applyNumberFormat="1" applyFont="1" applyFill="1" applyBorder="1" applyAlignment="1">
      <alignment horizontal="right" vertical="center" wrapText="1"/>
    </xf>
    <xf numFmtId="165" fontId="35" fillId="0" borderId="2" xfId="1" applyNumberFormat="1" applyFont="1" applyBorder="1" applyAlignment="1">
      <alignment vertical="center"/>
    </xf>
    <xf numFmtId="165" fontId="29" fillId="0" borderId="2" xfId="1" applyNumberFormat="1" applyFont="1" applyBorder="1" applyAlignment="1" applyProtection="1">
      <alignment wrapText="1"/>
      <protection locked="0"/>
    </xf>
    <xf numFmtId="165" fontId="29" fillId="0" borderId="2" xfId="1" applyNumberFormat="1" applyFont="1" applyBorder="1"/>
    <xf numFmtId="0" fontId="47" fillId="0" borderId="7" xfId="12" applyFont="1" applyFill="1" applyBorder="1" applyAlignment="1">
      <alignment horizontal="left" vertical="center" wrapText="1"/>
    </xf>
    <xf numFmtId="165" fontId="48" fillId="0" borderId="7" xfId="1" applyNumberFormat="1" applyFont="1" applyFill="1" applyBorder="1" applyAlignment="1" applyProtection="1">
      <alignment horizontal="center"/>
      <protection locked="0"/>
    </xf>
    <xf numFmtId="0" fontId="40" fillId="11" borderId="7" xfId="11" applyFont="1" applyBorder="1"/>
    <xf numFmtId="0" fontId="34" fillId="11" borderId="7" xfId="7" applyFont="1" applyBorder="1" applyAlignment="1">
      <alignment horizontal="center" vertical="center"/>
    </xf>
    <xf numFmtId="0" fontId="58" fillId="11" borderId="2" xfId="7" applyFont="1" applyAlignment="1">
      <alignment vertical="top"/>
    </xf>
    <xf numFmtId="0" fontId="3" fillId="12" borderId="7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3" fontId="4" fillId="9" borderId="7" xfId="0" applyNumberFormat="1" applyFont="1" applyFill="1" applyBorder="1" applyAlignment="1">
      <alignment horizontal="right" vertical="center"/>
    </xf>
    <xf numFmtId="3" fontId="4" fillId="10" borderId="7" xfId="0" applyNumberFormat="1" applyFont="1" applyFill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26" fillId="20" borderId="7" xfId="0" applyNumberFormat="1" applyFont="1" applyFill="1" applyBorder="1" applyAlignment="1">
      <alignment horizontal="right" vertical="center"/>
    </xf>
    <xf numFmtId="0" fontId="13" fillId="20" borderId="7" xfId="0" applyFont="1" applyFill="1" applyBorder="1" applyAlignment="1">
      <alignment horizontal="right" vertical="center"/>
    </xf>
    <xf numFmtId="164" fontId="13" fillId="20" borderId="7" xfId="0" applyNumberFormat="1" applyFont="1" applyFill="1" applyBorder="1" applyAlignment="1">
      <alignment horizontal="left" vertical="center"/>
    </xf>
    <xf numFmtId="0" fontId="13" fillId="20" borderId="7" xfId="0" applyFont="1" applyFill="1" applyBorder="1" applyAlignment="1">
      <alignment horizontal="center" vertical="center"/>
    </xf>
    <xf numFmtId="0" fontId="13" fillId="20" borderId="7" xfId="0" applyFont="1" applyFill="1" applyBorder="1" applyAlignment="1">
      <alignment horizontal="center" vertical="center" wrapText="1"/>
    </xf>
    <xf numFmtId="0" fontId="62" fillId="20" borderId="7" xfId="0" applyFont="1" applyFill="1" applyBorder="1" applyAlignment="1">
      <alignment vertical="center"/>
    </xf>
    <xf numFmtId="3" fontId="17" fillId="14" borderId="2" xfId="0" applyNumberFormat="1" applyFont="1" applyFill="1" applyBorder="1" applyAlignment="1">
      <alignment horizontal="right" vertical="center"/>
    </xf>
    <xf numFmtId="3" fontId="63" fillId="11" borderId="2" xfId="11" applyNumberFormat="1" applyFont="1"/>
    <xf numFmtId="2" fontId="34" fillId="11" borderId="4" xfId="1" applyNumberFormat="1" applyFont="1" applyFill="1" applyBorder="1" applyAlignment="1">
      <alignment horizontal="right" vertical="center"/>
    </xf>
    <xf numFmtId="2" fontId="34" fillId="11" borderId="5" xfId="1" applyNumberFormat="1" applyFont="1" applyFill="1" applyBorder="1" applyAlignment="1">
      <alignment horizontal="right" vertical="center" wrapText="1"/>
    </xf>
    <xf numFmtId="3" fontId="18" fillId="0" borderId="7" xfId="0" applyNumberFormat="1" applyFont="1" applyBorder="1" applyAlignment="1">
      <alignment horizontal="right" vertical="center"/>
    </xf>
    <xf numFmtId="0" fontId="63" fillId="0" borderId="0" xfId="0" applyFont="1"/>
    <xf numFmtId="0" fontId="63" fillId="0" borderId="0" xfId="0" applyFont="1" applyAlignment="1" applyProtection="1">
      <alignment wrapText="1"/>
      <protection locked="0"/>
    </xf>
    <xf numFmtId="165" fontId="43" fillId="11" borderId="2" xfId="8" applyNumberFormat="1" applyFont="1" applyFill="1"/>
    <xf numFmtId="165" fontId="40" fillId="11" borderId="2" xfId="8" applyNumberFormat="1" applyFont="1" applyFill="1"/>
    <xf numFmtId="0" fontId="64" fillId="0" borderId="7" xfId="0" applyFont="1" applyBorder="1" applyAlignment="1">
      <alignment horizontal="center" vertical="center" wrapText="1"/>
    </xf>
    <xf numFmtId="0" fontId="65" fillId="16" borderId="7" xfId="0" applyFont="1" applyFill="1" applyBorder="1" applyAlignment="1">
      <alignment horizontal="right" vertical="center"/>
    </xf>
    <xf numFmtId="3" fontId="4" fillId="16" borderId="7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49" fontId="44" fillId="19" borderId="7" xfId="5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left" vertical="center" wrapText="1"/>
    </xf>
    <xf numFmtId="3" fontId="63" fillId="0" borderId="0" xfId="0" applyNumberFormat="1" applyFont="1"/>
    <xf numFmtId="3" fontId="66" fillId="16" borderId="7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16" borderId="7" xfId="0" applyFont="1" applyFill="1" applyBorder="1" applyAlignment="1">
      <alignment horizontal="right" vertical="center" wrapText="1"/>
    </xf>
    <xf numFmtId="3" fontId="44" fillId="11" borderId="7" xfId="4" applyNumberFormat="1" applyFont="1" applyBorder="1" applyAlignment="1">
      <alignment horizontal="left" wrapText="1"/>
    </xf>
    <xf numFmtId="0" fontId="66" fillId="0" borderId="7" xfId="0" applyFont="1" applyBorder="1" applyAlignment="1">
      <alignment horizontal="center"/>
    </xf>
    <xf numFmtId="0" fontId="66" fillId="0" borderId="7" xfId="0" applyFont="1" applyBorder="1" applyAlignment="1">
      <alignment horizontal="left" wrapText="1"/>
    </xf>
    <xf numFmtId="0" fontId="66" fillId="0" borderId="7" xfId="0" applyFont="1" applyBorder="1" applyAlignment="1">
      <alignment wrapText="1"/>
    </xf>
    <xf numFmtId="0" fontId="4" fillId="14" borderId="7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left" vertical="center" wrapText="1"/>
    </xf>
    <xf numFmtId="49" fontId="67" fillId="0" borderId="7" xfId="0" applyNumberFormat="1" applyFont="1" applyBorder="1" applyAlignment="1">
      <alignment horizontal="center"/>
    </xf>
    <xf numFmtId="3" fontId="44" fillId="0" borderId="7" xfId="0" applyNumberFormat="1" applyFont="1" applyBorder="1" applyAlignment="1">
      <alignment horizontal="left" wrapText="1"/>
    </xf>
    <xf numFmtId="49" fontId="66" fillId="11" borderId="7" xfId="4" applyNumberFormat="1" applyFont="1" applyBorder="1" applyAlignment="1">
      <alignment horizontal="center"/>
    </xf>
    <xf numFmtId="3" fontId="67" fillId="0" borderId="7" xfId="0" applyNumberFormat="1" applyFont="1" applyBorder="1" applyAlignment="1">
      <alignment horizontal="left" wrapText="1"/>
    </xf>
    <xf numFmtId="49" fontId="66" fillId="11" borderId="7" xfId="4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11" borderId="4" xfId="7" applyFont="1" applyBorder="1" applyAlignment="1">
      <alignment horizontal="left" vertical="center" wrapText="1"/>
    </xf>
    <xf numFmtId="165" fontId="66" fillId="11" borderId="7" xfId="1" applyNumberFormat="1" applyFont="1" applyFill="1" applyBorder="1" applyAlignment="1" applyProtection="1">
      <alignment horizontal="center"/>
      <protection locked="0"/>
    </xf>
    <xf numFmtId="165" fontId="66" fillId="11" borderId="7" xfId="13" applyNumberFormat="1" applyFont="1" applyFill="1" applyBorder="1" applyAlignment="1" applyProtection="1">
      <alignment vertical="center" wrapText="1"/>
      <protection locked="0"/>
    </xf>
    <xf numFmtId="0" fontId="67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0" fontId="67" fillId="11" borderId="7" xfId="14" applyFont="1" applyBorder="1" applyAlignment="1">
      <alignment horizontal="center"/>
    </xf>
    <xf numFmtId="3" fontId="66" fillId="11" borderId="7" xfId="15" applyNumberFormat="1" applyFont="1" applyBorder="1" applyAlignment="1">
      <alignment horizontal="left" vertical="center" wrapText="1"/>
    </xf>
    <xf numFmtId="0" fontId="4" fillId="11" borderId="4" xfId="7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9" fontId="4" fillId="16" borderId="7" xfId="0" applyNumberFormat="1" applyFont="1" applyFill="1" applyBorder="1" applyAlignment="1">
      <alignment horizontal="right" vertical="center" wrapText="1"/>
    </xf>
    <xf numFmtId="0" fontId="4" fillId="14" borderId="7" xfId="0" applyFont="1" applyFill="1" applyBorder="1" applyAlignment="1">
      <alignment horizontal="right" vertical="center" wrapText="1"/>
    </xf>
    <xf numFmtId="0" fontId="66" fillId="11" borderId="7" xfId="14" applyFont="1" applyBorder="1" applyAlignment="1">
      <alignment horizontal="center"/>
    </xf>
    <xf numFmtId="3" fontId="44" fillId="0" borderId="7" xfId="4" applyNumberFormat="1" applyFont="1" applyFill="1" applyBorder="1" applyAlignment="1">
      <alignment horizontal="left" wrapText="1"/>
    </xf>
    <xf numFmtId="0" fontId="68" fillId="1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14" borderId="7" xfId="0" applyFont="1" applyFill="1" applyBorder="1" applyAlignment="1">
      <alignment horizontal="right" vertical="center"/>
    </xf>
    <xf numFmtId="0" fontId="64" fillId="14" borderId="7" xfId="0" applyFont="1" applyFill="1" applyBorder="1" applyAlignment="1">
      <alignment horizontal="right" vertical="center"/>
    </xf>
    <xf numFmtId="0" fontId="6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5" fillId="0" borderId="7" xfId="0" applyFont="1" applyBorder="1" applyAlignment="1">
      <alignment horizontal="right" vertical="center"/>
    </xf>
    <xf numFmtId="0" fontId="67" fillId="0" borderId="0" xfId="0" applyFont="1"/>
    <xf numFmtId="3" fontId="66" fillId="0" borderId="7" xfId="0" applyNumberFormat="1" applyFont="1" applyBorder="1" applyAlignment="1">
      <alignment horizontal="right" vertical="center"/>
    </xf>
    <xf numFmtId="0" fontId="66" fillId="0" borderId="7" xfId="0" applyFont="1" applyBorder="1" applyAlignment="1">
      <alignment horizontal="left" vertical="center" wrapText="1"/>
    </xf>
    <xf numFmtId="9" fontId="4" fillId="0" borderId="7" xfId="0" applyNumberFormat="1" applyFont="1" applyBorder="1" applyAlignment="1">
      <alignment horizontal="right" vertical="center"/>
    </xf>
    <xf numFmtId="9" fontId="4" fillId="14" borderId="7" xfId="0" applyNumberFormat="1" applyFont="1" applyFill="1" applyBorder="1" applyAlignment="1">
      <alignment horizontal="right" vertical="center"/>
    </xf>
    <xf numFmtId="165" fontId="4" fillId="0" borderId="7" xfId="1" applyNumberFormat="1" applyFont="1" applyBorder="1" applyAlignment="1">
      <alignment horizontal="right" vertical="center"/>
    </xf>
    <xf numFmtId="0" fontId="64" fillId="20" borderId="7" xfId="0" applyFont="1" applyFill="1" applyBorder="1" applyAlignment="1">
      <alignment horizontal="center" vertical="center" wrapText="1"/>
    </xf>
    <xf numFmtId="0" fontId="64" fillId="20" borderId="7" xfId="0" applyFont="1" applyFill="1" applyBorder="1" applyAlignment="1">
      <alignment horizontal="center" vertical="center"/>
    </xf>
    <xf numFmtId="0" fontId="3" fillId="20" borderId="7" xfId="0" applyFont="1" applyFill="1" applyBorder="1" applyAlignment="1">
      <alignment horizontal="center" vertical="center" wrapText="1"/>
    </xf>
    <xf numFmtId="0" fontId="70" fillId="0" borderId="0" xfId="0" applyFont="1"/>
    <xf numFmtId="0" fontId="4" fillId="14" borderId="7" xfId="0" applyFont="1" applyFill="1" applyBorder="1" applyAlignment="1">
      <alignment horizontal="center" vertical="center" wrapText="1"/>
    </xf>
    <xf numFmtId="0" fontId="13" fillId="20" borderId="7" xfId="0" applyFont="1" applyFill="1" applyBorder="1" applyAlignment="1">
      <alignment horizontal="left" vertical="center"/>
    </xf>
    <xf numFmtId="3" fontId="13" fillId="20" borderId="7" xfId="0" applyNumberFormat="1" applyFont="1" applyFill="1" applyBorder="1" applyAlignment="1">
      <alignment horizontal="right" vertical="center"/>
    </xf>
    <xf numFmtId="3" fontId="13" fillId="20" borderId="4" xfId="0" applyNumberFormat="1" applyFont="1" applyFill="1" applyBorder="1" applyAlignment="1">
      <alignment horizontal="right" vertical="center"/>
    </xf>
    <xf numFmtId="1" fontId="13" fillId="20" borderId="7" xfId="0" applyNumberFormat="1" applyFont="1" applyFill="1" applyBorder="1" applyAlignment="1">
      <alignment horizontal="right" vertical="center"/>
    </xf>
    <xf numFmtId="0" fontId="67" fillId="0" borderId="7" xfId="0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0" fontId="4" fillId="0" borderId="7" xfId="0" applyNumberFormat="1" applyFont="1" applyBorder="1" applyAlignment="1">
      <alignment horizontal="right" vertical="center"/>
    </xf>
    <xf numFmtId="0" fontId="4" fillId="14" borderId="7" xfId="0" applyFont="1" applyFill="1" applyBorder="1" applyAlignment="1">
      <alignment vertical="center" wrapText="1"/>
    </xf>
    <xf numFmtId="3" fontId="34" fillId="19" borderId="7" xfId="0" applyNumberFormat="1" applyFont="1" applyFill="1" applyBorder="1" applyAlignment="1">
      <alignment horizontal="right" vertical="center"/>
    </xf>
    <xf numFmtId="165" fontId="34" fillId="19" borderId="4" xfId="1" applyNumberFormat="1" applyFont="1" applyFill="1" applyBorder="1" applyAlignment="1">
      <alignment horizontal="right" vertical="center"/>
    </xf>
    <xf numFmtId="10" fontId="4" fillId="16" borderId="7" xfId="0" applyNumberFormat="1" applyFont="1" applyFill="1" applyBorder="1" applyAlignment="1">
      <alignment horizontal="right" vertical="center" wrapText="1"/>
    </xf>
    <xf numFmtId="0" fontId="4" fillId="20" borderId="7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14" borderId="0" xfId="0" applyFont="1" applyFill="1" applyAlignment="1">
      <alignment horizontal="left" vertical="top"/>
    </xf>
    <xf numFmtId="0" fontId="68" fillId="13" borderId="7" xfId="0" applyFont="1" applyFill="1" applyBorder="1" applyAlignment="1">
      <alignment horizontal="center" vertical="center" wrapText="1"/>
    </xf>
    <xf numFmtId="0" fontId="68" fillId="1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64" fillId="20" borderId="7" xfId="0" applyFont="1" applyFill="1" applyBorder="1" applyAlignment="1">
      <alignment horizontal="center" vertical="center"/>
    </xf>
    <xf numFmtId="0" fontId="65" fillId="20" borderId="7" xfId="0" applyFont="1" applyFill="1" applyBorder="1" applyAlignment="1">
      <alignment horizontal="left" vertical="center"/>
    </xf>
    <xf numFmtId="0" fontId="69" fillId="20" borderId="7" xfId="0" applyFont="1" applyFill="1" applyBorder="1" applyAlignment="1">
      <alignment horizontal="center" vertical="center"/>
    </xf>
    <xf numFmtId="0" fontId="64" fillId="20" borderId="7" xfId="0" applyFont="1" applyFill="1" applyBorder="1" applyAlignment="1">
      <alignment horizontal="left" vertical="center"/>
    </xf>
    <xf numFmtId="3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39" fillId="12" borderId="17" xfId="0" applyFont="1" applyFill="1" applyBorder="1" applyAlignment="1">
      <alignment horizontal="center" vertical="center"/>
    </xf>
    <xf numFmtId="0" fontId="39" fillId="12" borderId="18" xfId="0" applyFont="1" applyFill="1" applyBorder="1" applyAlignment="1">
      <alignment horizontal="center" vertical="center"/>
    </xf>
    <xf numFmtId="0" fontId="39" fillId="12" borderId="19" xfId="0" applyFont="1" applyFill="1" applyBorder="1" applyAlignment="1">
      <alignment horizontal="center" vertical="center"/>
    </xf>
    <xf numFmtId="0" fontId="39" fillId="12" borderId="20" xfId="0" applyFont="1" applyFill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0" fontId="39" fillId="12" borderId="21" xfId="0" applyFont="1" applyFill="1" applyBorder="1" applyAlignment="1">
      <alignment horizontal="center" vertical="center"/>
    </xf>
    <xf numFmtId="0" fontId="39" fillId="12" borderId="22" xfId="0" applyFont="1" applyFill="1" applyBorder="1" applyAlignment="1">
      <alignment horizontal="center" vertical="center"/>
    </xf>
    <xf numFmtId="0" fontId="39" fillId="12" borderId="23" xfId="0" applyFont="1" applyFill="1" applyBorder="1" applyAlignment="1">
      <alignment horizontal="center" vertical="center"/>
    </xf>
    <xf numFmtId="0" fontId="39" fillId="12" borderId="24" xfId="0" applyFont="1" applyFill="1" applyBorder="1" applyAlignment="1">
      <alignment horizontal="center" vertical="center"/>
    </xf>
    <xf numFmtId="0" fontId="39" fillId="12" borderId="6" xfId="0" applyFont="1" applyFill="1" applyBorder="1" applyAlignment="1">
      <alignment horizontal="left" vertical="center"/>
    </xf>
    <xf numFmtId="0" fontId="37" fillId="12" borderId="6" xfId="0" applyFont="1" applyFill="1" applyBorder="1" applyAlignment="1">
      <alignment horizontal="left" vertical="center"/>
    </xf>
    <xf numFmtId="0" fontId="39" fillId="12" borderId="50" xfId="0" applyFont="1" applyFill="1" applyBorder="1" applyAlignment="1">
      <alignment horizontal="center" vertical="center" wrapText="1"/>
    </xf>
    <xf numFmtId="0" fontId="39" fillId="12" borderId="51" xfId="0" applyFont="1" applyFill="1" applyBorder="1" applyAlignment="1">
      <alignment horizontal="center" vertical="center" wrapText="1"/>
    </xf>
    <xf numFmtId="0" fontId="39" fillId="12" borderId="52" xfId="0" applyFont="1" applyFill="1" applyBorder="1" applyAlignment="1">
      <alignment horizontal="center" vertical="center" wrapText="1"/>
    </xf>
    <xf numFmtId="0" fontId="39" fillId="12" borderId="53" xfId="0" applyFont="1" applyFill="1" applyBorder="1" applyAlignment="1">
      <alignment horizontal="left" vertical="center"/>
    </xf>
    <xf numFmtId="0" fontId="39" fillId="12" borderId="8" xfId="0" applyFont="1" applyFill="1" applyBorder="1" applyAlignment="1">
      <alignment horizontal="left" vertical="center"/>
    </xf>
    <xf numFmtId="0" fontId="37" fillId="12" borderId="53" xfId="0" applyFont="1" applyFill="1" applyBorder="1" applyAlignment="1">
      <alignment horizontal="center" vertical="center"/>
    </xf>
    <xf numFmtId="0" fontId="37" fillId="12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/>
    </xf>
    <xf numFmtId="0" fontId="61" fillId="5" borderId="1" xfId="0" applyFont="1" applyFill="1" applyBorder="1" applyAlignment="1">
      <alignment horizontal="left" vertical="center"/>
    </xf>
    <xf numFmtId="0" fontId="6" fillId="12" borderId="6" xfId="0" applyFont="1" applyFill="1" applyBorder="1" applyAlignment="1">
      <alignment horizontal="left" vertical="center"/>
    </xf>
    <xf numFmtId="0" fontId="7" fillId="12" borderId="6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top"/>
    </xf>
    <xf numFmtId="0" fontId="6" fillId="12" borderId="7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top"/>
    </xf>
    <xf numFmtId="0" fontId="11" fillId="11" borderId="2" xfId="0" applyFont="1" applyFill="1" applyBorder="1" applyAlignment="1">
      <alignment horizontal="left" vertical="center"/>
    </xf>
    <xf numFmtId="0" fontId="11" fillId="11" borderId="2" xfId="0" applyFont="1" applyFill="1" applyBorder="1" applyAlignment="1">
      <alignment horizontal="right" vertical="center"/>
    </xf>
    <xf numFmtId="0" fontId="62" fillId="20" borderId="7" xfId="0" applyFont="1" applyFill="1" applyBorder="1" applyAlignment="1">
      <alignment horizontal="center" vertical="center"/>
    </xf>
    <xf numFmtId="0" fontId="12" fillId="20" borderId="7" xfId="0" applyFont="1" applyFill="1" applyBorder="1" applyAlignment="1">
      <alignment horizontal="center" vertical="center"/>
    </xf>
    <xf numFmtId="0" fontId="12" fillId="20" borderId="7" xfId="0" applyFont="1" applyFill="1" applyBorder="1" applyAlignment="1">
      <alignment horizontal="left" vertical="center"/>
    </xf>
    <xf numFmtId="0" fontId="10" fillId="20" borderId="7" xfId="0" applyFont="1" applyFill="1" applyBorder="1" applyAlignment="1">
      <alignment horizontal="center" vertical="center"/>
    </xf>
    <xf numFmtId="0" fontId="13" fillId="20" borderId="7" xfId="0" applyFont="1" applyFill="1" applyBorder="1" applyAlignment="1">
      <alignment horizontal="center" vertical="center"/>
    </xf>
    <xf numFmtId="0" fontId="13" fillId="20" borderId="7" xfId="0" applyFont="1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/>
    </xf>
    <xf numFmtId="0" fontId="14" fillId="11" borderId="7" xfId="0" applyFont="1" applyFill="1" applyBorder="1" applyAlignment="1">
      <alignment horizontal="center" vertical="center"/>
    </xf>
    <xf numFmtId="0" fontId="5" fillId="11" borderId="2" xfId="3" applyFont="1" applyAlignment="1">
      <alignment horizontal="left" vertical="top"/>
    </xf>
    <xf numFmtId="0" fontId="27" fillId="12" borderId="7" xfId="0" applyFont="1" applyFill="1" applyBorder="1" applyAlignment="1">
      <alignment horizontal="center" wrapText="1"/>
    </xf>
    <xf numFmtId="0" fontId="27" fillId="12" borderId="7" xfId="0" applyFont="1" applyFill="1" applyBorder="1" applyAlignment="1">
      <alignment horizontal="center"/>
    </xf>
    <xf numFmtId="0" fontId="27" fillId="12" borderId="7" xfId="0" applyFont="1" applyFill="1" applyBorder="1" applyAlignment="1">
      <alignment horizontal="center" vertical="center"/>
    </xf>
    <xf numFmtId="0" fontId="35" fillId="12" borderId="6" xfId="0" applyFont="1" applyFill="1" applyBorder="1" applyAlignment="1">
      <alignment horizontal="left" vertical="center"/>
    </xf>
    <xf numFmtId="0" fontId="26" fillId="20" borderId="54" xfId="0" applyFont="1" applyFill="1" applyBorder="1" applyAlignment="1">
      <alignment horizontal="center" vertical="center" wrapText="1"/>
    </xf>
    <xf numFmtId="0" fontId="26" fillId="20" borderId="56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top"/>
    </xf>
    <xf numFmtId="0" fontId="33" fillId="11" borderId="2" xfId="0" applyFont="1" applyFill="1" applyBorder="1" applyAlignment="1">
      <alignment horizontal="left" vertical="center"/>
    </xf>
    <xf numFmtId="0" fontId="31" fillId="11" borderId="2" xfId="0" applyFont="1" applyFill="1" applyBorder="1" applyAlignment="1">
      <alignment horizontal="left" vertical="top"/>
    </xf>
    <xf numFmtId="0" fontId="33" fillId="12" borderId="7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left" vertical="top"/>
    </xf>
    <xf numFmtId="0" fontId="33" fillId="12" borderId="7" xfId="0" applyFont="1" applyFill="1" applyBorder="1" applyAlignment="1">
      <alignment horizontal="center" vertical="center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10" xfId="0" applyFont="1" applyFill="1" applyBorder="1" applyAlignment="1">
      <alignment horizontal="center" vertical="center" wrapText="1"/>
    </xf>
    <xf numFmtId="0" fontId="35" fillId="12" borderId="11" xfId="0" applyFont="1" applyFill="1" applyBorder="1" applyAlignment="1">
      <alignment horizontal="center" vertical="center" wrapText="1"/>
    </xf>
    <xf numFmtId="0" fontId="35" fillId="12" borderId="12" xfId="0" applyFont="1" applyFill="1" applyBorder="1" applyAlignment="1">
      <alignment horizontal="center" vertical="center" wrapText="1"/>
    </xf>
    <xf numFmtId="0" fontId="35" fillId="12" borderId="2" xfId="0" applyFont="1" applyFill="1" applyBorder="1" applyAlignment="1">
      <alignment horizontal="center" vertical="center" wrapText="1"/>
    </xf>
    <xf numFmtId="0" fontId="35" fillId="12" borderId="13" xfId="0" applyFont="1" applyFill="1" applyBorder="1" applyAlignment="1">
      <alignment horizontal="center" vertical="center" wrapText="1"/>
    </xf>
    <xf numFmtId="0" fontId="35" fillId="12" borderId="14" xfId="0" applyFont="1" applyFill="1" applyBorder="1" applyAlignment="1">
      <alignment horizontal="center" vertical="center" wrapText="1"/>
    </xf>
    <xf numFmtId="0" fontId="35" fillId="12" borderId="15" xfId="0" applyFont="1" applyFill="1" applyBorder="1" applyAlignment="1">
      <alignment horizontal="center" vertical="center" wrapText="1"/>
    </xf>
    <xf numFmtId="0" fontId="35" fillId="12" borderId="16" xfId="0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horizontal="left" vertical="center"/>
    </xf>
    <xf numFmtId="0" fontId="35" fillId="12" borderId="7" xfId="0" applyFont="1" applyFill="1" applyBorder="1" applyAlignment="1">
      <alignment horizontal="center" vertical="center"/>
    </xf>
    <xf numFmtId="0" fontId="28" fillId="12" borderId="7" xfId="0" applyFont="1" applyFill="1" applyBorder="1" applyAlignment="1">
      <alignment horizontal="center" vertical="center"/>
    </xf>
    <xf numFmtId="0" fontId="32" fillId="12" borderId="66" xfId="7" applyFont="1" applyFill="1" applyBorder="1" applyAlignment="1">
      <alignment horizontal="center" vertical="center" wrapText="1"/>
    </xf>
    <xf numFmtId="0" fontId="32" fillId="12" borderId="67" xfId="7" applyFont="1" applyFill="1" applyBorder="1" applyAlignment="1">
      <alignment horizontal="center" vertical="center" wrapText="1"/>
    </xf>
    <xf numFmtId="0" fontId="32" fillId="12" borderId="68" xfId="7" applyFont="1" applyFill="1" applyBorder="1" applyAlignment="1">
      <alignment horizontal="center" vertical="center" wrapText="1"/>
    </xf>
    <xf numFmtId="0" fontId="32" fillId="12" borderId="63" xfId="7" applyFont="1" applyFill="1" applyBorder="1" applyAlignment="1">
      <alignment horizontal="center" vertical="center" wrapText="1"/>
    </xf>
    <xf numFmtId="0" fontId="32" fillId="12" borderId="64" xfId="7" applyFont="1" applyFill="1" applyBorder="1" applyAlignment="1">
      <alignment horizontal="center" vertical="center" wrapText="1"/>
    </xf>
    <xf numFmtId="0" fontId="32" fillId="12" borderId="65" xfId="7" applyFont="1" applyFill="1" applyBorder="1" applyAlignment="1">
      <alignment horizontal="center" vertical="center" wrapText="1"/>
    </xf>
    <xf numFmtId="0" fontId="58" fillId="11" borderId="2" xfId="7" applyFont="1" applyAlignment="1">
      <alignment horizontal="center" vertical="top"/>
    </xf>
    <xf numFmtId="0" fontId="58" fillId="11" borderId="2" xfId="7" applyFont="1" applyAlignment="1">
      <alignment horizontal="left" vertical="center"/>
    </xf>
    <xf numFmtId="0" fontId="56" fillId="11" borderId="2" xfId="7" applyFont="1" applyAlignment="1">
      <alignment horizontal="right" vertical="center"/>
    </xf>
    <xf numFmtId="0" fontId="56" fillId="12" borderId="26" xfId="7" applyFont="1" applyFill="1" applyBorder="1" applyAlignment="1">
      <alignment horizontal="center" vertical="center" wrapText="1"/>
    </xf>
    <xf numFmtId="0" fontId="56" fillId="12" borderId="27" xfId="7" applyFont="1" applyFill="1" applyBorder="1" applyAlignment="1">
      <alignment horizontal="center" vertical="center" wrapText="1"/>
    </xf>
    <xf numFmtId="0" fontId="56" fillId="12" borderId="31" xfId="7" applyFont="1" applyFill="1" applyBorder="1" applyAlignment="1">
      <alignment horizontal="center" vertical="center" wrapText="1"/>
    </xf>
    <xf numFmtId="0" fontId="56" fillId="12" borderId="4" xfId="7" applyFont="1" applyFill="1" applyBorder="1" applyAlignment="1">
      <alignment horizontal="center" vertical="center" wrapText="1"/>
    </xf>
    <xf numFmtId="0" fontId="56" fillId="12" borderId="32" xfId="7" applyFont="1" applyFill="1" applyBorder="1" applyAlignment="1">
      <alignment horizontal="center" vertical="center" wrapText="1"/>
    </xf>
    <xf numFmtId="0" fontId="56" fillId="12" borderId="18" xfId="7" applyFont="1" applyFill="1" applyBorder="1" applyAlignment="1">
      <alignment horizontal="center" vertical="center" wrapText="1"/>
    </xf>
    <xf numFmtId="0" fontId="56" fillId="12" borderId="29" xfId="7" applyFont="1" applyFill="1" applyBorder="1" applyAlignment="1">
      <alignment horizontal="center" vertical="center" wrapText="1"/>
    </xf>
    <xf numFmtId="0" fontId="56" fillId="12" borderId="30" xfId="7" applyFont="1" applyFill="1" applyBorder="1" applyAlignment="1">
      <alignment horizontal="center" vertical="center" wrapText="1"/>
    </xf>
    <xf numFmtId="0" fontId="56" fillId="12" borderId="33" xfId="7" applyFont="1" applyFill="1" applyBorder="1" applyAlignment="1">
      <alignment horizontal="center" vertical="center"/>
    </xf>
    <xf numFmtId="165" fontId="56" fillId="12" borderId="34" xfId="1" applyNumberFormat="1" applyFont="1" applyFill="1" applyBorder="1" applyAlignment="1">
      <alignment horizontal="center" vertical="center"/>
    </xf>
    <xf numFmtId="0" fontId="34" fillId="11" borderId="49" xfId="6" applyFont="1" applyBorder="1" applyAlignment="1">
      <alignment horizontal="left" vertical="top"/>
    </xf>
    <xf numFmtId="0" fontId="35" fillId="12" borderId="57" xfId="0" applyFont="1" applyFill="1" applyBorder="1" applyAlignment="1">
      <alignment horizontal="center" vertical="center" wrapText="1"/>
    </xf>
    <xf numFmtId="0" fontId="35" fillId="12" borderId="58" xfId="0" applyFont="1" applyFill="1" applyBorder="1" applyAlignment="1">
      <alignment horizontal="center" vertical="center" wrapText="1"/>
    </xf>
    <xf numFmtId="0" fontId="35" fillId="12" borderId="59" xfId="0" applyFont="1" applyFill="1" applyBorder="1" applyAlignment="1">
      <alignment horizontal="center" vertical="center" wrapText="1"/>
    </xf>
    <xf numFmtId="0" fontId="29" fillId="12" borderId="7" xfId="0" applyFont="1" applyFill="1" applyBorder="1" applyAlignment="1">
      <alignment horizontal="center"/>
    </xf>
    <xf numFmtId="0" fontId="35" fillId="11" borderId="44" xfId="7" applyFont="1" applyBorder="1" applyAlignment="1">
      <alignment horizontal="left" vertical="center" wrapText="1"/>
    </xf>
    <xf numFmtId="0" fontId="35" fillId="11" borderId="44" xfId="7" applyFont="1" applyBorder="1" applyAlignment="1">
      <alignment horizontal="center" vertical="center" wrapText="1"/>
    </xf>
    <xf numFmtId="0" fontId="45" fillId="12" borderId="7" xfId="12" applyFont="1" applyFill="1" applyBorder="1" applyAlignment="1">
      <alignment horizontal="center" vertical="center" wrapText="1"/>
    </xf>
    <xf numFmtId="0" fontId="45" fillId="12" borderId="7" xfId="12" applyFont="1" applyFill="1" applyBorder="1" applyAlignment="1">
      <alignment horizontal="center" vertical="center"/>
    </xf>
    <xf numFmtId="0" fontId="46" fillId="12" borderId="7" xfId="12" applyFont="1" applyFill="1" applyBorder="1" applyAlignment="1">
      <alignment horizontal="center" vertical="center" wrapText="1"/>
    </xf>
    <xf numFmtId="0" fontId="47" fillId="11" borderId="54" xfId="12" applyFont="1" applyBorder="1" applyAlignment="1">
      <alignment horizontal="left" vertical="center" wrapText="1"/>
    </xf>
    <xf numFmtId="0" fontId="47" fillId="11" borderId="56" xfId="12" applyFont="1" applyBorder="1" applyAlignment="1">
      <alignment horizontal="left" vertical="center" wrapText="1"/>
    </xf>
    <xf numFmtId="3" fontId="47" fillId="11" borderId="7" xfId="12" applyNumberFormat="1" applyFont="1" applyBorder="1" applyAlignment="1">
      <alignment horizontal="right" vertical="center"/>
    </xf>
    <xf numFmtId="0" fontId="2" fillId="11" borderId="2" xfId="12" applyFont="1" applyAlignment="1">
      <alignment horizontal="center" vertical="top"/>
    </xf>
    <xf numFmtId="0" fontId="45" fillId="12" borderId="57" xfId="12" applyFont="1" applyFill="1" applyBorder="1" applyAlignment="1">
      <alignment horizontal="center" vertical="center" wrapText="1"/>
    </xf>
    <xf numFmtId="0" fontId="45" fillId="12" borderId="58" xfId="12" applyFont="1" applyFill="1" applyBorder="1" applyAlignment="1">
      <alignment horizontal="center" vertical="center" wrapText="1"/>
    </xf>
    <xf numFmtId="0" fontId="45" fillId="12" borderId="59" xfId="12" applyFont="1" applyFill="1" applyBorder="1" applyAlignment="1">
      <alignment horizontal="center" vertical="center" wrapText="1"/>
    </xf>
    <xf numFmtId="0" fontId="45" fillId="12" borderId="54" xfId="12" applyFont="1" applyFill="1" applyBorder="1" applyAlignment="1">
      <alignment horizontal="left" vertical="center"/>
    </xf>
    <xf numFmtId="0" fontId="45" fillId="12" borderId="55" xfId="12" applyFont="1" applyFill="1" applyBorder="1" applyAlignment="1">
      <alignment horizontal="left" vertical="center"/>
    </xf>
    <xf numFmtId="0" fontId="45" fillId="12" borderId="56" xfId="12" applyFont="1" applyFill="1" applyBorder="1" applyAlignment="1">
      <alignment horizontal="left" vertical="center"/>
    </xf>
    <xf numFmtId="0" fontId="47" fillId="0" borderId="54" xfId="12" applyFont="1" applyFill="1" applyBorder="1" applyAlignment="1">
      <alignment horizontal="left" vertical="center" wrapText="1"/>
    </xf>
    <xf numFmtId="0" fontId="47" fillId="0" borderId="56" xfId="12" applyFont="1" applyFill="1" applyBorder="1" applyAlignment="1">
      <alignment horizontal="left" vertical="center" wrapText="1"/>
    </xf>
    <xf numFmtId="3" fontId="47" fillId="0" borderId="7" xfId="12" applyNumberFormat="1" applyFont="1" applyFill="1" applyBorder="1" applyAlignment="1">
      <alignment horizontal="right" vertical="center"/>
    </xf>
    <xf numFmtId="165" fontId="48" fillId="11" borderId="54" xfId="13" applyNumberFormat="1" applyFont="1" applyFill="1" applyBorder="1" applyAlignment="1" applyProtection="1">
      <alignment horizontal="left" vertical="center" wrapText="1"/>
      <protection locked="0"/>
    </xf>
    <xf numFmtId="165" fontId="48" fillId="11" borderId="56" xfId="13" applyNumberFormat="1" applyFont="1" applyFill="1" applyBorder="1" applyAlignment="1" applyProtection="1">
      <alignment horizontal="left" vertical="center" wrapText="1"/>
      <protection locked="0"/>
    </xf>
    <xf numFmtId="165" fontId="48" fillId="0" borderId="54" xfId="13" applyNumberFormat="1" applyFont="1" applyFill="1" applyBorder="1" applyAlignment="1" applyProtection="1">
      <alignment horizontal="left" vertical="center" wrapText="1"/>
      <protection locked="0"/>
    </xf>
    <xf numFmtId="165" fontId="48" fillId="0" borderId="56" xfId="13" applyNumberFormat="1" applyFont="1" applyFill="1" applyBorder="1" applyAlignment="1" applyProtection="1">
      <alignment horizontal="left" vertical="center" wrapText="1"/>
      <protection locked="0"/>
    </xf>
    <xf numFmtId="0" fontId="48" fillId="0" borderId="54" xfId="0" applyFont="1" applyBorder="1" applyAlignment="1">
      <alignment horizontal="left" wrapText="1"/>
    </xf>
    <xf numFmtId="0" fontId="48" fillId="0" borderId="56" xfId="0" applyFont="1" applyBorder="1" applyAlignment="1">
      <alignment horizontal="left" wrapText="1"/>
    </xf>
    <xf numFmtId="3" fontId="50" fillId="11" borderId="54" xfId="4" applyNumberFormat="1" applyFont="1" applyBorder="1" applyAlignment="1">
      <alignment horizontal="left" wrapText="1"/>
    </xf>
    <xf numFmtId="3" fontId="50" fillId="11" borderId="56" xfId="4" applyNumberFormat="1" applyFont="1" applyBorder="1" applyAlignment="1">
      <alignment horizontal="left" wrapText="1"/>
    </xf>
    <xf numFmtId="0" fontId="47" fillId="14" borderId="54" xfId="0" applyFont="1" applyFill="1" applyBorder="1" applyAlignment="1">
      <alignment horizontal="left" vertical="center" wrapText="1"/>
    </xf>
    <xf numFmtId="0" fontId="47" fillId="14" borderId="56" xfId="0" applyFont="1" applyFill="1" applyBorder="1" applyAlignment="1">
      <alignment horizontal="left" vertical="center" wrapText="1"/>
    </xf>
    <xf numFmtId="0" fontId="49" fillId="0" borderId="54" xfId="0" applyFont="1" applyBorder="1" applyAlignment="1">
      <alignment wrapText="1"/>
    </xf>
    <xf numFmtId="0" fontId="49" fillId="0" borderId="56" xfId="0" applyFont="1" applyBorder="1" applyAlignment="1">
      <alignment wrapText="1"/>
    </xf>
    <xf numFmtId="3" fontId="49" fillId="0" borderId="54" xfId="0" applyNumberFormat="1" applyFont="1" applyBorder="1" applyAlignment="1">
      <alignment horizontal="left" wrapText="1"/>
    </xf>
    <xf numFmtId="3" fontId="49" fillId="0" borderId="56" xfId="0" applyNumberFormat="1" applyFont="1" applyBorder="1" applyAlignment="1">
      <alignment horizontal="left" wrapText="1"/>
    </xf>
    <xf numFmtId="3" fontId="48" fillId="11" borderId="54" xfId="15" applyNumberFormat="1" applyFont="1" applyBorder="1" applyAlignment="1">
      <alignment horizontal="left" vertical="center" wrapText="1"/>
    </xf>
    <xf numFmtId="3" fontId="48" fillId="11" borderId="56" xfId="15" applyNumberFormat="1" applyFont="1" applyBorder="1" applyAlignment="1">
      <alignment horizontal="left" vertical="center" wrapText="1"/>
    </xf>
    <xf numFmtId="3" fontId="48" fillId="11" borderId="54" xfId="15" applyNumberFormat="1" applyFont="1" applyBorder="1" applyAlignment="1">
      <alignment vertical="center" wrapText="1"/>
    </xf>
    <xf numFmtId="3" fontId="48" fillId="11" borderId="56" xfId="15" applyNumberFormat="1" applyFont="1" applyBorder="1" applyAlignment="1">
      <alignment vertical="center" wrapText="1"/>
    </xf>
    <xf numFmtId="3" fontId="50" fillId="0" borderId="54" xfId="4" applyNumberFormat="1" applyFont="1" applyFill="1" applyBorder="1" applyAlignment="1">
      <alignment horizontal="left" wrapText="1"/>
    </xf>
    <xf numFmtId="3" fontId="50" fillId="0" borderId="56" xfId="4" applyNumberFormat="1" applyFont="1" applyFill="1" applyBorder="1" applyAlignment="1">
      <alignment horizontal="left" wrapText="1"/>
    </xf>
    <xf numFmtId="0" fontId="47" fillId="0" borderId="54" xfId="0" applyFont="1" applyBorder="1" applyAlignment="1">
      <alignment horizontal="left" wrapText="1"/>
    </xf>
    <xf numFmtId="0" fontId="47" fillId="0" borderId="56" xfId="0" applyFont="1" applyBorder="1" applyAlignment="1">
      <alignment horizontal="left" wrapText="1"/>
    </xf>
    <xf numFmtId="3" fontId="51" fillId="17" borderId="7" xfId="12" applyNumberFormat="1" applyFont="1" applyFill="1" applyBorder="1" applyAlignment="1">
      <alignment horizontal="right" vertical="center"/>
    </xf>
    <xf numFmtId="0" fontId="51" fillId="17" borderId="54" xfId="12" applyFont="1" applyFill="1" applyBorder="1" applyAlignment="1">
      <alignment horizontal="center" vertical="center" wrapText="1"/>
    </xf>
    <xf numFmtId="0" fontId="51" fillId="17" borderId="55" xfId="12" applyFont="1" applyFill="1" applyBorder="1" applyAlignment="1">
      <alignment horizontal="center" vertical="center" wrapText="1"/>
    </xf>
    <xf numFmtId="0" fontId="51" fillId="17" borderId="56" xfId="12" applyFont="1" applyFill="1" applyBorder="1" applyAlignment="1">
      <alignment horizontal="center" vertical="center" wrapText="1"/>
    </xf>
    <xf numFmtId="0" fontId="6" fillId="12" borderId="54" xfId="10" applyFont="1" applyFill="1" applyBorder="1" applyAlignment="1">
      <alignment horizontal="center" vertical="center"/>
    </xf>
    <xf numFmtId="0" fontId="6" fillId="12" borderId="55" xfId="10" applyFont="1" applyFill="1" applyBorder="1" applyAlignment="1">
      <alignment horizontal="center" vertical="center"/>
    </xf>
    <xf numFmtId="0" fontId="6" fillId="12" borderId="56" xfId="10" applyFont="1" applyFill="1" applyBorder="1" applyAlignment="1">
      <alignment horizontal="center" vertical="center"/>
    </xf>
    <xf numFmtId="0" fontId="7" fillId="12" borderId="54" xfId="10" applyFont="1" applyFill="1" applyBorder="1" applyAlignment="1">
      <alignment horizontal="center" vertical="center"/>
    </xf>
    <xf numFmtId="0" fontId="7" fillId="12" borderId="55" xfId="10" applyFont="1" applyFill="1" applyBorder="1" applyAlignment="1">
      <alignment horizontal="center" vertical="center"/>
    </xf>
    <xf numFmtId="0" fontId="7" fillId="12" borderId="56" xfId="10" applyFont="1" applyFill="1" applyBorder="1" applyAlignment="1">
      <alignment horizontal="center" vertical="center"/>
    </xf>
    <xf numFmtId="0" fontId="47" fillId="0" borderId="54" xfId="0" applyFont="1" applyBorder="1" applyAlignment="1">
      <alignment horizontal="left" vertical="center" wrapText="1"/>
    </xf>
    <xf numFmtId="0" fontId="47" fillId="0" borderId="56" xfId="0" applyFont="1" applyBorder="1" applyAlignment="1">
      <alignment horizontal="left" vertical="center" wrapText="1"/>
    </xf>
    <xf numFmtId="0" fontId="5" fillId="11" borderId="2" xfId="10" applyFont="1" applyAlignment="1">
      <alignment horizontal="left" vertical="top"/>
    </xf>
    <xf numFmtId="3" fontId="51" fillId="18" borderId="7" xfId="12" applyNumberFormat="1" applyFont="1" applyFill="1" applyBorder="1" applyAlignment="1">
      <alignment horizontal="right" vertical="center"/>
    </xf>
    <xf numFmtId="0" fontId="7" fillId="12" borderId="6" xfId="10" applyFont="1" applyFill="1" applyBorder="1" applyAlignment="1">
      <alignment horizontal="left" vertical="center"/>
    </xf>
    <xf numFmtId="0" fontId="7" fillId="12" borderId="53" xfId="10" applyFont="1" applyFill="1" applyBorder="1" applyAlignment="1">
      <alignment horizontal="left" vertical="center"/>
    </xf>
    <xf numFmtId="0" fontId="6" fillId="12" borderId="18" xfId="10" applyFont="1" applyFill="1" applyBorder="1" applyAlignment="1">
      <alignment horizontal="center" vertical="center" wrapText="1"/>
    </xf>
    <xf numFmtId="0" fontId="6" fillId="12" borderId="19" xfId="10" applyFont="1" applyFill="1" applyBorder="1" applyAlignment="1">
      <alignment horizontal="center" vertical="center" wrapText="1"/>
    </xf>
    <xf numFmtId="0" fontId="6" fillId="12" borderId="2" xfId="10" applyFont="1" applyFill="1" applyAlignment="1">
      <alignment horizontal="center" vertical="center" wrapText="1"/>
    </xf>
    <xf numFmtId="0" fontId="6" fillId="12" borderId="21" xfId="10" applyFont="1" applyFill="1" applyBorder="1" applyAlignment="1">
      <alignment horizontal="center" vertical="center" wrapText="1"/>
    </xf>
    <xf numFmtId="0" fontId="6" fillId="12" borderId="23" xfId="10" applyFont="1" applyFill="1" applyBorder="1" applyAlignment="1">
      <alignment horizontal="center" vertical="center" wrapText="1"/>
    </xf>
    <xf numFmtId="0" fontId="6" fillId="12" borderId="24" xfId="10" applyFont="1" applyFill="1" applyBorder="1" applyAlignment="1">
      <alignment horizontal="center" vertical="center" wrapText="1"/>
    </xf>
    <xf numFmtId="0" fontId="51" fillId="18" borderId="54" xfId="12" applyFont="1" applyFill="1" applyBorder="1" applyAlignment="1">
      <alignment horizontal="center" vertical="center"/>
    </xf>
    <xf numFmtId="0" fontId="51" fillId="18" borderId="55" xfId="12" applyFont="1" applyFill="1" applyBorder="1" applyAlignment="1">
      <alignment horizontal="center" vertical="center"/>
    </xf>
    <xf numFmtId="0" fontId="51" fillId="18" borderId="56" xfId="12" applyFont="1" applyFill="1" applyBorder="1" applyAlignment="1">
      <alignment horizontal="center" vertical="center"/>
    </xf>
    <xf numFmtId="0" fontId="6" fillId="12" borderId="9" xfId="10" applyFont="1" applyFill="1" applyBorder="1" applyAlignment="1">
      <alignment horizontal="center" vertical="center"/>
    </xf>
    <xf numFmtId="0" fontId="6" fillId="12" borderId="10" xfId="10" applyFont="1" applyFill="1" applyBorder="1" applyAlignment="1">
      <alignment horizontal="center" vertical="center"/>
    </xf>
    <xf numFmtId="0" fontId="6" fillId="12" borderId="11" xfId="10" applyFont="1" applyFill="1" applyBorder="1" applyAlignment="1">
      <alignment horizontal="center" vertical="center"/>
    </xf>
    <xf numFmtId="0" fontId="6" fillId="12" borderId="12" xfId="10" applyFont="1" applyFill="1" applyBorder="1" applyAlignment="1">
      <alignment horizontal="center" vertical="center"/>
    </xf>
    <xf numFmtId="0" fontId="6" fillId="12" borderId="2" xfId="10" applyFont="1" applyFill="1" applyAlignment="1">
      <alignment horizontal="center" vertical="center"/>
    </xf>
    <xf numFmtId="0" fontId="6" fillId="12" borderId="13" xfId="10" applyFont="1" applyFill="1" applyBorder="1" applyAlignment="1">
      <alignment horizontal="center" vertical="center"/>
    </xf>
    <xf numFmtId="0" fontId="6" fillId="12" borderId="14" xfId="10" applyFont="1" applyFill="1" applyBorder="1" applyAlignment="1">
      <alignment horizontal="center" vertical="center"/>
    </xf>
    <xf numFmtId="0" fontId="6" fillId="12" borderId="15" xfId="10" applyFont="1" applyFill="1" applyBorder="1" applyAlignment="1">
      <alignment horizontal="center" vertical="center"/>
    </xf>
    <xf numFmtId="0" fontId="6" fillId="12" borderId="16" xfId="10" applyFont="1" applyFill="1" applyBorder="1" applyAlignment="1">
      <alignment horizontal="center" vertical="center"/>
    </xf>
    <xf numFmtId="0" fontId="51" fillId="18" borderId="54" xfId="12" applyFont="1" applyFill="1" applyBorder="1" applyAlignment="1">
      <alignment horizontal="left" vertical="center" wrapText="1"/>
    </xf>
    <xf numFmtId="0" fontId="51" fillId="18" borderId="56" xfId="12" applyFont="1" applyFill="1" applyBorder="1" applyAlignment="1">
      <alignment horizontal="left" vertical="center" wrapText="1"/>
    </xf>
    <xf numFmtId="0" fontId="34" fillId="11" borderId="55" xfId="7" applyFont="1" applyBorder="1" applyAlignment="1">
      <alignment horizontal="center" vertical="center" wrapText="1"/>
    </xf>
    <xf numFmtId="0" fontId="34" fillId="11" borderId="56" xfId="7" applyFont="1" applyBorder="1" applyAlignment="1">
      <alignment horizontal="center" vertical="center" wrapText="1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4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</cellXfs>
  <cellStyles count="16">
    <cellStyle name="Comma" xfId="1" builtinId="3"/>
    <cellStyle name="Comma 2" xfId="8" xr:uid="{F43F6498-DBDE-49EB-95F5-BE5B4392A196}"/>
    <cellStyle name="Comma 2 4 2" xfId="13" xr:uid="{E9DEABF5-5CD4-4E66-895B-E2FD779B0562}"/>
    <cellStyle name="Normal" xfId="0" builtinId="0"/>
    <cellStyle name="Normal 10" xfId="11" xr:uid="{43BDDAD5-23F6-4205-8415-B906DB994441}"/>
    <cellStyle name="Normal 19" xfId="6" xr:uid="{6549AA09-D831-4D66-A18F-628E761A9B90}"/>
    <cellStyle name="Normal 2 2 2" xfId="9" xr:uid="{3348DB18-219C-439F-AC16-2FF1A0116495}"/>
    <cellStyle name="Normal 2 3" xfId="4" xr:uid="{19A23931-F96C-4900-832C-0833C3FD9A05}"/>
    <cellStyle name="Normal 2 4" xfId="14" xr:uid="{A842CD33-58FC-4330-B85B-0BBBB7957EB5}"/>
    <cellStyle name="Normal 25" xfId="10" xr:uid="{503B54F9-1E5B-494F-96F1-25520A5500F4}"/>
    <cellStyle name="Normal 44" xfId="12" xr:uid="{60EDED5A-5223-4806-9069-323E19196E10}"/>
    <cellStyle name="Normal 48" xfId="7" xr:uid="{E6AEB45D-6180-4BCE-80A1-8609A9B6EA2D}"/>
    <cellStyle name="Normal 9" xfId="3" xr:uid="{04CFAF01-ABDC-4EA4-BFD8-2F730B287CA3}"/>
    <cellStyle name="Normal_Sheet1 3 2 2" xfId="5" xr:uid="{B6B86F13-A5C0-450E-B88D-039D244C71E8}"/>
    <cellStyle name="Normal_Tabela_Investimeve" xfId="15" xr:uid="{E67AC544-9A4D-4871-9227-B4F5DC6674F8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2" name="AutoShape 292" descr="mail?cmd=cookie">
          <a:extLst>
            <a:ext uri="{FF2B5EF4-FFF2-40B4-BE49-F238E27FC236}">
              <a16:creationId xmlns:a16="http://schemas.microsoft.com/office/drawing/2014/main" id="{464F5BD2-11B8-40CC-9086-D65D38D1AB48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3" name="AutoShape 292" descr="mail?cmd=cookie">
          <a:extLst>
            <a:ext uri="{FF2B5EF4-FFF2-40B4-BE49-F238E27FC236}">
              <a16:creationId xmlns:a16="http://schemas.microsoft.com/office/drawing/2014/main" id="{3C5089D8-ACD1-4EBF-A8E1-366B8C899DB1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4" name="AutoShape 292" descr="mail?cmd=cookie">
          <a:extLst>
            <a:ext uri="{FF2B5EF4-FFF2-40B4-BE49-F238E27FC236}">
              <a16:creationId xmlns:a16="http://schemas.microsoft.com/office/drawing/2014/main" id="{9F3DC042-60BF-4158-956D-F90A21B82F72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5" name="AutoShape 292" descr="mail?cmd=cookie">
          <a:extLst>
            <a:ext uri="{FF2B5EF4-FFF2-40B4-BE49-F238E27FC236}">
              <a16:creationId xmlns:a16="http://schemas.microsoft.com/office/drawing/2014/main" id="{13195CF9-C2D9-46C5-8D4C-CB83257032AB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6" name="AutoShape 292" descr="mail?cmd=cookie">
          <a:extLst>
            <a:ext uri="{FF2B5EF4-FFF2-40B4-BE49-F238E27FC236}">
              <a16:creationId xmlns:a16="http://schemas.microsoft.com/office/drawing/2014/main" id="{B68FD9FD-4F42-46A0-8E8C-2AEC6F214F6F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7" name="AutoShape 292" descr="mail?cmd=cookie">
          <a:extLst>
            <a:ext uri="{FF2B5EF4-FFF2-40B4-BE49-F238E27FC236}">
              <a16:creationId xmlns:a16="http://schemas.microsoft.com/office/drawing/2014/main" id="{1E81F3FA-195A-47F5-9EBE-C04EE78FB104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8" name="AutoShape 292" descr="mail?cmd=cookie">
          <a:extLst>
            <a:ext uri="{FF2B5EF4-FFF2-40B4-BE49-F238E27FC236}">
              <a16:creationId xmlns:a16="http://schemas.microsoft.com/office/drawing/2014/main" id="{9426B9DE-ADAA-49A3-95A9-443ED3A1D873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9" name="AutoShape 292" descr="mail?cmd=cookie">
          <a:extLst>
            <a:ext uri="{FF2B5EF4-FFF2-40B4-BE49-F238E27FC236}">
              <a16:creationId xmlns:a16="http://schemas.microsoft.com/office/drawing/2014/main" id="{5F20465E-C658-48FD-A80A-7FF63B3DDA4F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10" name="AutoShape 292" descr="mail?cmd=cookie">
          <a:extLst>
            <a:ext uri="{FF2B5EF4-FFF2-40B4-BE49-F238E27FC236}">
              <a16:creationId xmlns:a16="http://schemas.microsoft.com/office/drawing/2014/main" id="{73355268-3DA3-43C5-B628-B40AE47A4CDB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11" name="AutoShape 292" descr="mail?cmd=cookie">
          <a:extLst>
            <a:ext uri="{FF2B5EF4-FFF2-40B4-BE49-F238E27FC236}">
              <a16:creationId xmlns:a16="http://schemas.microsoft.com/office/drawing/2014/main" id="{A2247EB3-4824-4F28-9273-8052E03D2E7D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12" name="AutoShape 292" descr="mail?cmd=cookie">
          <a:extLst>
            <a:ext uri="{FF2B5EF4-FFF2-40B4-BE49-F238E27FC236}">
              <a16:creationId xmlns:a16="http://schemas.microsoft.com/office/drawing/2014/main" id="{ECEB2D7D-5725-4964-B5A3-1AEC3E61E90C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13" name="AutoShape 292" descr="mail?cmd=cookie">
          <a:extLst>
            <a:ext uri="{FF2B5EF4-FFF2-40B4-BE49-F238E27FC236}">
              <a16:creationId xmlns:a16="http://schemas.microsoft.com/office/drawing/2014/main" id="{82B4C7B2-9277-4274-991E-4CDFF010CEB7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14" name="AutoShape 292" descr="mail?cmd=cookie">
          <a:extLst>
            <a:ext uri="{FF2B5EF4-FFF2-40B4-BE49-F238E27FC236}">
              <a16:creationId xmlns:a16="http://schemas.microsoft.com/office/drawing/2014/main" id="{8B79C535-F6B4-4846-AE4C-635DF8B72F14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15" name="AutoShape 292" descr="mail?cmd=cookie">
          <a:extLst>
            <a:ext uri="{FF2B5EF4-FFF2-40B4-BE49-F238E27FC236}">
              <a16:creationId xmlns:a16="http://schemas.microsoft.com/office/drawing/2014/main" id="{D7295966-0006-4AD5-BCC9-76DFDA6984F3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16" name="AutoShape 292" descr="mail?cmd=cookie">
          <a:extLst>
            <a:ext uri="{FF2B5EF4-FFF2-40B4-BE49-F238E27FC236}">
              <a16:creationId xmlns:a16="http://schemas.microsoft.com/office/drawing/2014/main" id="{B1F0FEE2-3C9D-4A5E-842D-0112F00F6E76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110</xdr:row>
      <xdr:rowOff>0</xdr:rowOff>
    </xdr:from>
    <xdr:ext cx="9525" cy="733425"/>
    <xdr:sp macro="" textlink="">
      <xdr:nvSpPr>
        <xdr:cNvPr id="17" name="AutoShape 292" descr="mail?cmd=cookie">
          <a:extLst>
            <a:ext uri="{FF2B5EF4-FFF2-40B4-BE49-F238E27FC236}">
              <a16:creationId xmlns:a16="http://schemas.microsoft.com/office/drawing/2014/main" id="{FC2FFA9D-BEEC-41ED-99C3-185E4262DCD5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8536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266700"/>
    <xdr:sp macro="" textlink="">
      <xdr:nvSpPr>
        <xdr:cNvPr id="18" name="AutoShape 292" descr="mail?cmd=cookie">
          <a:extLst>
            <a:ext uri="{FF2B5EF4-FFF2-40B4-BE49-F238E27FC236}">
              <a16:creationId xmlns:a16="http://schemas.microsoft.com/office/drawing/2014/main" id="{F5F3ADB3-2C6A-45EA-837E-A85A9DE3CA78}"/>
            </a:ext>
          </a:extLst>
        </xdr:cNvPr>
        <xdr:cNvSpPr>
          <a:spLocks noChangeAspect="1" noChangeArrowheads="1"/>
        </xdr:cNvSpPr>
      </xdr:nvSpPr>
      <xdr:spPr bwMode="auto">
        <a:xfrm>
          <a:off x="381000" y="78867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266700"/>
    <xdr:sp macro="" textlink="">
      <xdr:nvSpPr>
        <xdr:cNvPr id="19" name="AutoShape 292" descr="mail?cmd=cookie">
          <a:extLst>
            <a:ext uri="{FF2B5EF4-FFF2-40B4-BE49-F238E27FC236}">
              <a16:creationId xmlns:a16="http://schemas.microsoft.com/office/drawing/2014/main" id="{0C6A375A-AC1D-401A-BD3B-3C30FA624343}"/>
            </a:ext>
          </a:extLst>
        </xdr:cNvPr>
        <xdr:cNvSpPr>
          <a:spLocks noChangeAspect="1" noChangeArrowheads="1"/>
        </xdr:cNvSpPr>
      </xdr:nvSpPr>
      <xdr:spPr bwMode="auto">
        <a:xfrm>
          <a:off x="381000" y="78867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104775"/>
    <xdr:sp macro="" textlink="">
      <xdr:nvSpPr>
        <xdr:cNvPr id="20" name="AutoShape 292" descr="mail?cmd=cookie">
          <a:extLst>
            <a:ext uri="{FF2B5EF4-FFF2-40B4-BE49-F238E27FC236}">
              <a16:creationId xmlns:a16="http://schemas.microsoft.com/office/drawing/2014/main" id="{3F28DF1C-97EB-4A9A-93A3-BA77A290619C}"/>
            </a:ext>
          </a:extLst>
        </xdr:cNvPr>
        <xdr:cNvSpPr>
          <a:spLocks noChangeAspect="1" noChangeArrowheads="1"/>
        </xdr:cNvSpPr>
      </xdr:nvSpPr>
      <xdr:spPr bwMode="auto">
        <a:xfrm>
          <a:off x="381000" y="788670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104775"/>
    <xdr:sp macro="" textlink="">
      <xdr:nvSpPr>
        <xdr:cNvPr id="21" name="AutoShape 292" descr="mail?cmd=cookie">
          <a:extLst>
            <a:ext uri="{FF2B5EF4-FFF2-40B4-BE49-F238E27FC236}">
              <a16:creationId xmlns:a16="http://schemas.microsoft.com/office/drawing/2014/main" id="{3F8682D1-7332-4FE6-9AE8-BC9354E8E834}"/>
            </a:ext>
          </a:extLst>
        </xdr:cNvPr>
        <xdr:cNvSpPr>
          <a:spLocks noChangeAspect="1" noChangeArrowheads="1"/>
        </xdr:cNvSpPr>
      </xdr:nvSpPr>
      <xdr:spPr bwMode="auto">
        <a:xfrm>
          <a:off x="381000" y="788670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104775"/>
    <xdr:sp macro="" textlink="">
      <xdr:nvSpPr>
        <xdr:cNvPr id="22" name="AutoShape 292" descr="mail?cmd=cookie">
          <a:extLst>
            <a:ext uri="{FF2B5EF4-FFF2-40B4-BE49-F238E27FC236}">
              <a16:creationId xmlns:a16="http://schemas.microsoft.com/office/drawing/2014/main" id="{C1910C06-850D-4433-9389-F14EDAA118CA}"/>
            </a:ext>
          </a:extLst>
        </xdr:cNvPr>
        <xdr:cNvSpPr>
          <a:spLocks noChangeAspect="1" noChangeArrowheads="1"/>
        </xdr:cNvSpPr>
      </xdr:nvSpPr>
      <xdr:spPr bwMode="auto">
        <a:xfrm>
          <a:off x="381000" y="788670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266700"/>
    <xdr:sp macro="" textlink="">
      <xdr:nvSpPr>
        <xdr:cNvPr id="23" name="AutoShape 292" descr="mail?cmd=cookie">
          <a:extLst>
            <a:ext uri="{FF2B5EF4-FFF2-40B4-BE49-F238E27FC236}">
              <a16:creationId xmlns:a16="http://schemas.microsoft.com/office/drawing/2014/main" id="{1ECB3C3A-AF0B-4EF6-A803-60B7351AB2F8}"/>
            </a:ext>
          </a:extLst>
        </xdr:cNvPr>
        <xdr:cNvSpPr>
          <a:spLocks noChangeAspect="1" noChangeArrowheads="1"/>
        </xdr:cNvSpPr>
      </xdr:nvSpPr>
      <xdr:spPr bwMode="auto">
        <a:xfrm>
          <a:off x="381000" y="78867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266700"/>
    <xdr:sp macro="" textlink="">
      <xdr:nvSpPr>
        <xdr:cNvPr id="24" name="AutoShape 292" descr="mail?cmd=cookie">
          <a:extLst>
            <a:ext uri="{FF2B5EF4-FFF2-40B4-BE49-F238E27FC236}">
              <a16:creationId xmlns:a16="http://schemas.microsoft.com/office/drawing/2014/main" id="{E0CD1A4F-4D47-423F-A97B-3E82939012CE}"/>
            </a:ext>
          </a:extLst>
        </xdr:cNvPr>
        <xdr:cNvSpPr>
          <a:spLocks noChangeAspect="1" noChangeArrowheads="1"/>
        </xdr:cNvSpPr>
      </xdr:nvSpPr>
      <xdr:spPr bwMode="auto">
        <a:xfrm>
          <a:off x="381000" y="78867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971550"/>
    <xdr:sp macro="" textlink="">
      <xdr:nvSpPr>
        <xdr:cNvPr id="25" name="AutoShape 292" descr="mail?cmd=cookie">
          <a:extLst>
            <a:ext uri="{FF2B5EF4-FFF2-40B4-BE49-F238E27FC236}">
              <a16:creationId xmlns:a16="http://schemas.microsoft.com/office/drawing/2014/main" id="{40B9A53B-17B0-42D7-9651-9CAF28CFBD48}"/>
            </a:ext>
          </a:extLst>
        </xdr:cNvPr>
        <xdr:cNvSpPr>
          <a:spLocks noChangeAspect="1" noChangeArrowheads="1"/>
        </xdr:cNvSpPr>
      </xdr:nvSpPr>
      <xdr:spPr bwMode="auto">
        <a:xfrm>
          <a:off x="381000" y="123729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971550"/>
    <xdr:sp macro="" textlink="">
      <xdr:nvSpPr>
        <xdr:cNvPr id="26" name="AutoShape 292" descr="mail?cmd=cookie">
          <a:extLst>
            <a:ext uri="{FF2B5EF4-FFF2-40B4-BE49-F238E27FC236}">
              <a16:creationId xmlns:a16="http://schemas.microsoft.com/office/drawing/2014/main" id="{5EDC32EE-C93E-4569-B9FB-2322A708C273}"/>
            </a:ext>
          </a:extLst>
        </xdr:cNvPr>
        <xdr:cNvSpPr>
          <a:spLocks noChangeAspect="1" noChangeArrowheads="1"/>
        </xdr:cNvSpPr>
      </xdr:nvSpPr>
      <xdr:spPr bwMode="auto">
        <a:xfrm>
          <a:off x="381000" y="123729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971550"/>
    <xdr:sp macro="" textlink="">
      <xdr:nvSpPr>
        <xdr:cNvPr id="27" name="AutoShape 292" descr="mail?cmd=cookie">
          <a:extLst>
            <a:ext uri="{FF2B5EF4-FFF2-40B4-BE49-F238E27FC236}">
              <a16:creationId xmlns:a16="http://schemas.microsoft.com/office/drawing/2014/main" id="{F59DB954-66CA-4D67-B89E-4AF6454560F5}"/>
            </a:ext>
          </a:extLst>
        </xdr:cNvPr>
        <xdr:cNvSpPr>
          <a:spLocks noChangeAspect="1" noChangeArrowheads="1"/>
        </xdr:cNvSpPr>
      </xdr:nvSpPr>
      <xdr:spPr bwMode="auto">
        <a:xfrm>
          <a:off x="381000" y="123729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971550"/>
    <xdr:sp macro="" textlink="">
      <xdr:nvSpPr>
        <xdr:cNvPr id="28" name="AutoShape 292" descr="mail?cmd=cookie">
          <a:extLst>
            <a:ext uri="{FF2B5EF4-FFF2-40B4-BE49-F238E27FC236}">
              <a16:creationId xmlns:a16="http://schemas.microsoft.com/office/drawing/2014/main" id="{A012C56C-8D0D-4A8D-BDEE-F11F4A95C7F7}"/>
            </a:ext>
          </a:extLst>
        </xdr:cNvPr>
        <xdr:cNvSpPr>
          <a:spLocks noChangeAspect="1" noChangeArrowheads="1"/>
        </xdr:cNvSpPr>
      </xdr:nvSpPr>
      <xdr:spPr bwMode="auto">
        <a:xfrm>
          <a:off x="381000" y="123729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971550"/>
    <xdr:sp macro="" textlink="">
      <xdr:nvSpPr>
        <xdr:cNvPr id="29" name="AutoShape 292" descr="mail?cmd=cookie">
          <a:extLst>
            <a:ext uri="{FF2B5EF4-FFF2-40B4-BE49-F238E27FC236}">
              <a16:creationId xmlns:a16="http://schemas.microsoft.com/office/drawing/2014/main" id="{1E1173EC-57CB-4B21-AF40-D4182098800E}"/>
            </a:ext>
          </a:extLst>
        </xdr:cNvPr>
        <xdr:cNvSpPr>
          <a:spLocks noChangeAspect="1" noChangeArrowheads="1"/>
        </xdr:cNvSpPr>
      </xdr:nvSpPr>
      <xdr:spPr bwMode="auto">
        <a:xfrm>
          <a:off x="381000" y="123729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84</xdr:row>
      <xdr:rowOff>0</xdr:rowOff>
    </xdr:from>
    <xdr:ext cx="9525" cy="971550"/>
    <xdr:sp macro="" textlink="">
      <xdr:nvSpPr>
        <xdr:cNvPr id="30" name="AutoShape 292" descr="mail?cmd=cookie">
          <a:extLst>
            <a:ext uri="{FF2B5EF4-FFF2-40B4-BE49-F238E27FC236}">
              <a16:creationId xmlns:a16="http://schemas.microsoft.com/office/drawing/2014/main" id="{25352152-7159-4ADC-ABF3-FF7DF4AE4FDE}"/>
            </a:ext>
          </a:extLst>
        </xdr:cNvPr>
        <xdr:cNvSpPr>
          <a:spLocks noChangeAspect="1" noChangeArrowheads="1"/>
        </xdr:cNvSpPr>
      </xdr:nvSpPr>
      <xdr:spPr bwMode="auto">
        <a:xfrm>
          <a:off x="381000" y="123729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11906</xdr:colOff>
      <xdr:row>85</xdr:row>
      <xdr:rowOff>59531</xdr:rowOff>
    </xdr:from>
    <xdr:ext cx="9525" cy="971550"/>
    <xdr:sp macro="" textlink="">
      <xdr:nvSpPr>
        <xdr:cNvPr id="31" name="AutoShape 292" descr="mail?cmd=cookie">
          <a:extLst>
            <a:ext uri="{FF2B5EF4-FFF2-40B4-BE49-F238E27FC236}">
              <a16:creationId xmlns:a16="http://schemas.microsoft.com/office/drawing/2014/main" id="{48564429-7FB6-4CB5-A2ED-C02C6A61F18B}"/>
            </a:ext>
          </a:extLst>
        </xdr:cNvPr>
        <xdr:cNvSpPr>
          <a:spLocks noChangeAspect="1" noChangeArrowheads="1"/>
        </xdr:cNvSpPr>
      </xdr:nvSpPr>
      <xdr:spPr bwMode="auto">
        <a:xfrm>
          <a:off x="392906" y="1328023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32" name="AutoShape 292" descr="mail?cmd=cookie">
          <a:extLst>
            <a:ext uri="{FF2B5EF4-FFF2-40B4-BE49-F238E27FC236}">
              <a16:creationId xmlns:a16="http://schemas.microsoft.com/office/drawing/2014/main" id="{536F87F3-CECC-4830-9EC4-1C25DB5FBDE3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33" name="AutoShape 292" descr="mail?cmd=cookie">
          <a:extLst>
            <a:ext uri="{FF2B5EF4-FFF2-40B4-BE49-F238E27FC236}">
              <a16:creationId xmlns:a16="http://schemas.microsoft.com/office/drawing/2014/main" id="{E9C459C3-CF78-40A4-A553-BA61EBBDAD54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34" name="AutoShape 292" descr="mail?cmd=cookie">
          <a:extLst>
            <a:ext uri="{FF2B5EF4-FFF2-40B4-BE49-F238E27FC236}">
              <a16:creationId xmlns:a16="http://schemas.microsoft.com/office/drawing/2014/main" id="{8E916FC3-7489-4281-8DEA-31E00D6E7F3D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35" name="AutoShape 292" descr="mail?cmd=cookie">
          <a:extLst>
            <a:ext uri="{FF2B5EF4-FFF2-40B4-BE49-F238E27FC236}">
              <a16:creationId xmlns:a16="http://schemas.microsoft.com/office/drawing/2014/main" id="{8E34A101-1747-4AA7-9A1C-805CD2406619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36" name="AutoShape 292" descr="mail?cmd=cookie">
          <a:extLst>
            <a:ext uri="{FF2B5EF4-FFF2-40B4-BE49-F238E27FC236}">
              <a16:creationId xmlns:a16="http://schemas.microsoft.com/office/drawing/2014/main" id="{7235224B-A37F-4255-A354-A3603002A182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37" name="AutoShape 292" descr="mail?cmd=cookie">
          <a:extLst>
            <a:ext uri="{FF2B5EF4-FFF2-40B4-BE49-F238E27FC236}">
              <a16:creationId xmlns:a16="http://schemas.microsoft.com/office/drawing/2014/main" id="{0D097193-F3EA-4705-9040-CB24C32A3CEA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38" name="AutoShape 292" descr="mail?cmd=cookie">
          <a:extLst>
            <a:ext uri="{FF2B5EF4-FFF2-40B4-BE49-F238E27FC236}">
              <a16:creationId xmlns:a16="http://schemas.microsoft.com/office/drawing/2014/main" id="{BDB4F008-61F7-4183-A58F-6804E21923A5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39" name="AutoShape 292" descr="mail?cmd=cookie">
          <a:extLst>
            <a:ext uri="{FF2B5EF4-FFF2-40B4-BE49-F238E27FC236}">
              <a16:creationId xmlns:a16="http://schemas.microsoft.com/office/drawing/2014/main" id="{C0E9A550-A81C-4BDD-BC3F-C64DBD5F382F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40" name="AutoShape 292" descr="mail?cmd=cookie">
          <a:extLst>
            <a:ext uri="{FF2B5EF4-FFF2-40B4-BE49-F238E27FC236}">
              <a16:creationId xmlns:a16="http://schemas.microsoft.com/office/drawing/2014/main" id="{F3953B53-6B62-47A9-8709-8A79BAFC1DAB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41" name="AutoShape 292" descr="mail?cmd=cookie">
          <a:extLst>
            <a:ext uri="{FF2B5EF4-FFF2-40B4-BE49-F238E27FC236}">
              <a16:creationId xmlns:a16="http://schemas.microsoft.com/office/drawing/2014/main" id="{23B7134D-6B61-4760-985A-07D0DE91546E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42" name="AutoShape 292" descr="mail?cmd=cookie">
          <a:extLst>
            <a:ext uri="{FF2B5EF4-FFF2-40B4-BE49-F238E27FC236}">
              <a16:creationId xmlns:a16="http://schemas.microsoft.com/office/drawing/2014/main" id="{922532EE-8F9F-44BB-BB24-79A47FC7D676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43" name="AutoShape 292" descr="mail?cmd=cookie">
          <a:extLst>
            <a:ext uri="{FF2B5EF4-FFF2-40B4-BE49-F238E27FC236}">
              <a16:creationId xmlns:a16="http://schemas.microsoft.com/office/drawing/2014/main" id="{133D2EC5-84AA-4EFD-96B9-6B84E669FA62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44" name="AutoShape 292" descr="mail?cmd=cookie">
          <a:extLst>
            <a:ext uri="{FF2B5EF4-FFF2-40B4-BE49-F238E27FC236}">
              <a16:creationId xmlns:a16="http://schemas.microsoft.com/office/drawing/2014/main" id="{BF6C0A2B-0FD9-478C-8063-DBC207DFFCD1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45" name="AutoShape 292" descr="mail?cmd=cookie">
          <a:extLst>
            <a:ext uri="{FF2B5EF4-FFF2-40B4-BE49-F238E27FC236}">
              <a16:creationId xmlns:a16="http://schemas.microsoft.com/office/drawing/2014/main" id="{ED891992-7BD5-4483-B4AE-2DAF610129D0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46" name="AutoShape 292" descr="mail?cmd=cookie">
          <a:extLst>
            <a:ext uri="{FF2B5EF4-FFF2-40B4-BE49-F238E27FC236}">
              <a16:creationId xmlns:a16="http://schemas.microsoft.com/office/drawing/2014/main" id="{6A070E2E-8252-4C79-9985-71CFF104D07C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47" name="AutoShape 292" descr="mail?cmd=cookie">
          <a:extLst>
            <a:ext uri="{FF2B5EF4-FFF2-40B4-BE49-F238E27FC236}">
              <a16:creationId xmlns:a16="http://schemas.microsoft.com/office/drawing/2014/main" id="{A091CA4D-0FAC-4A3F-B52A-F8FD18AE91DE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48" name="AutoShape 292" descr="mail?cmd=cookie">
          <a:extLst>
            <a:ext uri="{FF2B5EF4-FFF2-40B4-BE49-F238E27FC236}">
              <a16:creationId xmlns:a16="http://schemas.microsoft.com/office/drawing/2014/main" id="{335E4DDA-054E-4D2E-ADD9-4CCD244838A9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49" name="AutoShape 292" descr="mail?cmd=cookie">
          <a:extLst>
            <a:ext uri="{FF2B5EF4-FFF2-40B4-BE49-F238E27FC236}">
              <a16:creationId xmlns:a16="http://schemas.microsoft.com/office/drawing/2014/main" id="{35516738-F479-4AC2-BD24-757309DA8621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50" name="AutoShape 292" descr="mail?cmd=cookie">
          <a:extLst>
            <a:ext uri="{FF2B5EF4-FFF2-40B4-BE49-F238E27FC236}">
              <a16:creationId xmlns:a16="http://schemas.microsoft.com/office/drawing/2014/main" id="{F555CF2C-40AC-4F9F-B12E-42B43522EC0C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51" name="AutoShape 292" descr="mail?cmd=cookie">
          <a:extLst>
            <a:ext uri="{FF2B5EF4-FFF2-40B4-BE49-F238E27FC236}">
              <a16:creationId xmlns:a16="http://schemas.microsoft.com/office/drawing/2014/main" id="{57D3D1D6-ED7E-4391-AA19-8EFC803A36C7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52" name="AutoShape 292" descr="mail?cmd=cookie">
          <a:extLst>
            <a:ext uri="{FF2B5EF4-FFF2-40B4-BE49-F238E27FC236}">
              <a16:creationId xmlns:a16="http://schemas.microsoft.com/office/drawing/2014/main" id="{8BE9C5F8-5F48-41AE-8537-6B3A1EE2F3B2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53" name="AutoShape 292" descr="mail?cmd=cookie">
          <a:extLst>
            <a:ext uri="{FF2B5EF4-FFF2-40B4-BE49-F238E27FC236}">
              <a16:creationId xmlns:a16="http://schemas.microsoft.com/office/drawing/2014/main" id="{15F3146C-7DAC-4EA3-8379-D9CFEB97474E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54" name="AutoShape 292" descr="mail?cmd=cookie">
          <a:extLst>
            <a:ext uri="{FF2B5EF4-FFF2-40B4-BE49-F238E27FC236}">
              <a16:creationId xmlns:a16="http://schemas.microsoft.com/office/drawing/2014/main" id="{22F965A6-11F2-43F5-91CE-7AFD965340B8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55" name="AutoShape 292" descr="mail?cmd=cookie">
          <a:extLst>
            <a:ext uri="{FF2B5EF4-FFF2-40B4-BE49-F238E27FC236}">
              <a16:creationId xmlns:a16="http://schemas.microsoft.com/office/drawing/2014/main" id="{A216D634-7774-4BCE-B6D5-CF2992D76887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56" name="AutoShape 292" descr="mail?cmd=cookie">
          <a:extLst>
            <a:ext uri="{FF2B5EF4-FFF2-40B4-BE49-F238E27FC236}">
              <a16:creationId xmlns:a16="http://schemas.microsoft.com/office/drawing/2014/main" id="{76DA234B-0CD3-4442-8255-71348CB4D618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733425"/>
    <xdr:sp macro="" textlink="">
      <xdr:nvSpPr>
        <xdr:cNvPr id="57" name="AutoShape 292" descr="mail?cmd=cookie">
          <a:extLst>
            <a:ext uri="{FF2B5EF4-FFF2-40B4-BE49-F238E27FC236}">
              <a16:creationId xmlns:a16="http://schemas.microsoft.com/office/drawing/2014/main" id="{3EBC157C-3A99-423F-8ADE-BA4E04F43BDA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58" name="AutoShape 292" descr="mail?cmd=cookie">
          <a:extLst>
            <a:ext uri="{FF2B5EF4-FFF2-40B4-BE49-F238E27FC236}">
              <a16:creationId xmlns:a16="http://schemas.microsoft.com/office/drawing/2014/main" id="{7E56B690-2F22-4F56-814E-00B51CBE9FEF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85</xdr:row>
      <xdr:rowOff>0</xdr:rowOff>
    </xdr:from>
    <xdr:ext cx="9525" cy="971550"/>
    <xdr:sp macro="" textlink="">
      <xdr:nvSpPr>
        <xdr:cNvPr id="59" name="AutoShape 292" descr="mail?cmd=cookie">
          <a:extLst>
            <a:ext uri="{FF2B5EF4-FFF2-40B4-BE49-F238E27FC236}">
              <a16:creationId xmlns:a16="http://schemas.microsoft.com/office/drawing/2014/main" id="{3D9CA792-3419-43A0-BDC7-60C6EAFE7546}"/>
            </a:ext>
          </a:extLst>
        </xdr:cNvPr>
        <xdr:cNvSpPr>
          <a:spLocks noChangeAspect="1" noChangeArrowheads="1"/>
        </xdr:cNvSpPr>
      </xdr:nvSpPr>
      <xdr:spPr bwMode="auto">
        <a:xfrm>
          <a:off x="381000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11906</xdr:colOff>
      <xdr:row>85</xdr:row>
      <xdr:rowOff>59531</xdr:rowOff>
    </xdr:from>
    <xdr:ext cx="9525" cy="971550"/>
    <xdr:sp macro="" textlink="">
      <xdr:nvSpPr>
        <xdr:cNvPr id="60" name="AutoShape 292" descr="mail?cmd=cookie">
          <a:extLst>
            <a:ext uri="{FF2B5EF4-FFF2-40B4-BE49-F238E27FC236}">
              <a16:creationId xmlns:a16="http://schemas.microsoft.com/office/drawing/2014/main" id="{F09360CE-925A-4135-BB99-310B901946A4}"/>
            </a:ext>
          </a:extLst>
        </xdr:cNvPr>
        <xdr:cNvSpPr>
          <a:spLocks noChangeAspect="1" noChangeArrowheads="1"/>
        </xdr:cNvSpPr>
      </xdr:nvSpPr>
      <xdr:spPr bwMode="auto">
        <a:xfrm>
          <a:off x="1031081" y="1328023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61" name="AutoShape 292" descr="mail?cmd=cookie">
          <a:extLst>
            <a:ext uri="{FF2B5EF4-FFF2-40B4-BE49-F238E27FC236}">
              <a16:creationId xmlns:a16="http://schemas.microsoft.com/office/drawing/2014/main" id="{7298178D-D501-4193-8888-12596BB12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62" name="AutoShape 292" descr="mail?cmd=cookie">
          <a:extLst>
            <a:ext uri="{FF2B5EF4-FFF2-40B4-BE49-F238E27FC236}">
              <a16:creationId xmlns:a16="http://schemas.microsoft.com/office/drawing/2014/main" id="{2AADA4BF-C2D4-4774-9DD8-821BBCAEF4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63" name="AutoShape 292" descr="mail?cmd=cookie">
          <a:extLst>
            <a:ext uri="{FF2B5EF4-FFF2-40B4-BE49-F238E27FC236}">
              <a16:creationId xmlns:a16="http://schemas.microsoft.com/office/drawing/2014/main" id="{CD0E1204-1EB4-4DF0-AB38-6D221EB23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64" name="AutoShape 292" descr="mail?cmd=cookie">
          <a:extLst>
            <a:ext uri="{FF2B5EF4-FFF2-40B4-BE49-F238E27FC236}">
              <a16:creationId xmlns:a16="http://schemas.microsoft.com/office/drawing/2014/main" id="{A38A8834-B2F0-4AE5-B87C-AF227D47D9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65" name="AutoShape 292" descr="mail?cmd=cookie">
          <a:extLst>
            <a:ext uri="{FF2B5EF4-FFF2-40B4-BE49-F238E27FC236}">
              <a16:creationId xmlns:a16="http://schemas.microsoft.com/office/drawing/2014/main" id="{A710D92F-065E-4E54-BB50-2F9FEB1CE3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66" name="AutoShape 292" descr="mail?cmd=cookie">
          <a:extLst>
            <a:ext uri="{FF2B5EF4-FFF2-40B4-BE49-F238E27FC236}">
              <a16:creationId xmlns:a16="http://schemas.microsoft.com/office/drawing/2014/main" id="{D38D47F7-DE02-48F4-BD19-8BF928EC1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67" name="AutoShape 292" descr="mail?cmd=cookie">
          <a:extLst>
            <a:ext uri="{FF2B5EF4-FFF2-40B4-BE49-F238E27FC236}">
              <a16:creationId xmlns:a16="http://schemas.microsoft.com/office/drawing/2014/main" id="{24A35305-2642-46A1-AA41-406D31CF8F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68" name="AutoShape 292" descr="mail?cmd=cookie">
          <a:extLst>
            <a:ext uri="{FF2B5EF4-FFF2-40B4-BE49-F238E27FC236}">
              <a16:creationId xmlns:a16="http://schemas.microsoft.com/office/drawing/2014/main" id="{55BFB725-BED2-4EFE-AFA0-94A6362A73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69" name="AutoShape 292" descr="mail?cmd=cookie">
          <a:extLst>
            <a:ext uri="{FF2B5EF4-FFF2-40B4-BE49-F238E27FC236}">
              <a16:creationId xmlns:a16="http://schemas.microsoft.com/office/drawing/2014/main" id="{87F8ABE4-8CEB-4BF1-9773-8314E2D28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70" name="AutoShape 292" descr="mail?cmd=cookie">
          <a:extLst>
            <a:ext uri="{FF2B5EF4-FFF2-40B4-BE49-F238E27FC236}">
              <a16:creationId xmlns:a16="http://schemas.microsoft.com/office/drawing/2014/main" id="{2884B30C-F629-4CD9-BE13-730C22314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71" name="AutoShape 292" descr="mail?cmd=cookie">
          <a:extLst>
            <a:ext uri="{FF2B5EF4-FFF2-40B4-BE49-F238E27FC236}">
              <a16:creationId xmlns:a16="http://schemas.microsoft.com/office/drawing/2014/main" id="{4A3479CB-5696-4F2E-B82E-B971224168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85</xdr:row>
      <xdr:rowOff>0</xdr:rowOff>
    </xdr:from>
    <xdr:ext cx="9525" cy="971550"/>
    <xdr:sp macro="" textlink="">
      <xdr:nvSpPr>
        <xdr:cNvPr id="72" name="AutoShape 292" descr="mail?cmd=cookie">
          <a:extLst>
            <a:ext uri="{FF2B5EF4-FFF2-40B4-BE49-F238E27FC236}">
              <a16:creationId xmlns:a16="http://schemas.microsoft.com/office/drawing/2014/main" id="{B6B07CD9-C9B7-4D73-A098-7C849A4E4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2207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73" name="AutoShape 292" descr="mail?cmd=cookie">
          <a:extLst>
            <a:ext uri="{FF2B5EF4-FFF2-40B4-BE49-F238E27FC236}">
              <a16:creationId xmlns:a16="http://schemas.microsoft.com/office/drawing/2014/main" id="{EE4EDD85-4CFC-42CF-8F16-A5E7D7821FA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74" name="AutoShape 292" descr="mail?cmd=cookie">
          <a:extLst>
            <a:ext uri="{FF2B5EF4-FFF2-40B4-BE49-F238E27FC236}">
              <a16:creationId xmlns:a16="http://schemas.microsoft.com/office/drawing/2014/main" id="{B84DDF69-8876-4BE0-A6BB-F5B0BFC13524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75" name="AutoShape 292" descr="mail?cmd=cookie">
          <a:extLst>
            <a:ext uri="{FF2B5EF4-FFF2-40B4-BE49-F238E27FC236}">
              <a16:creationId xmlns:a16="http://schemas.microsoft.com/office/drawing/2014/main" id="{DC8CED4D-4ED3-4525-A05F-30C265D962F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76" name="AutoShape 292" descr="mail?cmd=cookie">
          <a:extLst>
            <a:ext uri="{FF2B5EF4-FFF2-40B4-BE49-F238E27FC236}">
              <a16:creationId xmlns:a16="http://schemas.microsoft.com/office/drawing/2014/main" id="{A3396F9D-0778-4B05-9FB1-1B438BBC8CF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77" name="AutoShape 292" descr="mail?cmd=cookie">
          <a:extLst>
            <a:ext uri="{FF2B5EF4-FFF2-40B4-BE49-F238E27FC236}">
              <a16:creationId xmlns:a16="http://schemas.microsoft.com/office/drawing/2014/main" id="{CC48554B-FF1D-46EB-A633-8A9BF3381F6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78" name="AutoShape 292" descr="mail?cmd=cookie">
          <a:extLst>
            <a:ext uri="{FF2B5EF4-FFF2-40B4-BE49-F238E27FC236}">
              <a16:creationId xmlns:a16="http://schemas.microsoft.com/office/drawing/2014/main" id="{AB8CC05B-55FF-4DB3-8F64-6C3569BF11C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79" name="AutoShape 292" descr="mail?cmd=cookie">
          <a:extLst>
            <a:ext uri="{FF2B5EF4-FFF2-40B4-BE49-F238E27FC236}">
              <a16:creationId xmlns:a16="http://schemas.microsoft.com/office/drawing/2014/main" id="{C376D4BF-4D9A-409C-9B94-DDA2CED3C47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80" name="AutoShape 292" descr="mail?cmd=cookie">
          <a:extLst>
            <a:ext uri="{FF2B5EF4-FFF2-40B4-BE49-F238E27FC236}">
              <a16:creationId xmlns:a16="http://schemas.microsoft.com/office/drawing/2014/main" id="{F78F441F-A130-49FD-AD3C-1812F95E0A4B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81" name="AutoShape 292" descr="mail?cmd=cookie">
          <a:extLst>
            <a:ext uri="{FF2B5EF4-FFF2-40B4-BE49-F238E27FC236}">
              <a16:creationId xmlns:a16="http://schemas.microsoft.com/office/drawing/2014/main" id="{088F2538-2416-48ED-AE4D-1FE5567763D4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82" name="AutoShape 292" descr="mail?cmd=cookie">
          <a:extLst>
            <a:ext uri="{FF2B5EF4-FFF2-40B4-BE49-F238E27FC236}">
              <a16:creationId xmlns:a16="http://schemas.microsoft.com/office/drawing/2014/main" id="{4FC2FAF9-6419-4122-9294-CEF81E3EB65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83" name="AutoShape 292" descr="mail?cmd=cookie">
          <a:extLst>
            <a:ext uri="{FF2B5EF4-FFF2-40B4-BE49-F238E27FC236}">
              <a16:creationId xmlns:a16="http://schemas.microsoft.com/office/drawing/2014/main" id="{ED030074-28A4-446B-B299-C472B0175A7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84" name="AutoShape 292" descr="mail?cmd=cookie">
          <a:extLst>
            <a:ext uri="{FF2B5EF4-FFF2-40B4-BE49-F238E27FC236}">
              <a16:creationId xmlns:a16="http://schemas.microsoft.com/office/drawing/2014/main" id="{9FF38D5C-4157-42E2-A87E-28F32638A4E0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85" name="AutoShape 292" descr="mail?cmd=cookie">
          <a:extLst>
            <a:ext uri="{FF2B5EF4-FFF2-40B4-BE49-F238E27FC236}">
              <a16:creationId xmlns:a16="http://schemas.microsoft.com/office/drawing/2014/main" id="{752CC12E-933F-4F5C-A786-2C6FD21300B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86" name="AutoShape 292" descr="mail?cmd=cookie">
          <a:extLst>
            <a:ext uri="{FF2B5EF4-FFF2-40B4-BE49-F238E27FC236}">
              <a16:creationId xmlns:a16="http://schemas.microsoft.com/office/drawing/2014/main" id="{F096A6C0-6A5D-4015-9729-E8FBBDE7D09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87" name="AutoShape 292" descr="mail?cmd=cookie">
          <a:extLst>
            <a:ext uri="{FF2B5EF4-FFF2-40B4-BE49-F238E27FC236}">
              <a16:creationId xmlns:a16="http://schemas.microsoft.com/office/drawing/2014/main" id="{C9098EF8-632D-493B-91ED-15AE93ABE03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88" name="AutoShape 292" descr="mail?cmd=cookie">
          <a:extLst>
            <a:ext uri="{FF2B5EF4-FFF2-40B4-BE49-F238E27FC236}">
              <a16:creationId xmlns:a16="http://schemas.microsoft.com/office/drawing/2014/main" id="{7ACD9DFE-37E3-402B-9E9F-3A04B1AB47A3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89" name="AutoShape 292" descr="mail?cmd=cookie">
          <a:extLst>
            <a:ext uri="{FF2B5EF4-FFF2-40B4-BE49-F238E27FC236}">
              <a16:creationId xmlns:a16="http://schemas.microsoft.com/office/drawing/2014/main" id="{7FBED814-62D2-4C08-8C68-A07E2BBFB4D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90" name="AutoShape 292" descr="mail?cmd=cookie">
          <a:extLst>
            <a:ext uri="{FF2B5EF4-FFF2-40B4-BE49-F238E27FC236}">
              <a16:creationId xmlns:a16="http://schemas.microsoft.com/office/drawing/2014/main" id="{CA007724-0683-4052-A633-E4900154D0B3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91" name="AutoShape 292" descr="mail?cmd=cookie">
          <a:extLst>
            <a:ext uri="{FF2B5EF4-FFF2-40B4-BE49-F238E27FC236}">
              <a16:creationId xmlns:a16="http://schemas.microsoft.com/office/drawing/2014/main" id="{60D0BA06-9E4D-4416-BA5F-DFDC1BB7CCF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92" name="AutoShape 292" descr="mail?cmd=cookie">
          <a:extLst>
            <a:ext uri="{FF2B5EF4-FFF2-40B4-BE49-F238E27FC236}">
              <a16:creationId xmlns:a16="http://schemas.microsoft.com/office/drawing/2014/main" id="{06CC464F-099E-499B-AF31-725367B435FF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93" name="AutoShape 292" descr="mail?cmd=cookie">
          <a:extLst>
            <a:ext uri="{FF2B5EF4-FFF2-40B4-BE49-F238E27FC236}">
              <a16:creationId xmlns:a16="http://schemas.microsoft.com/office/drawing/2014/main" id="{AFB0EEB1-1FF0-4132-A28A-6F83FE04CA9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94" name="AutoShape 292" descr="mail?cmd=cookie">
          <a:extLst>
            <a:ext uri="{FF2B5EF4-FFF2-40B4-BE49-F238E27FC236}">
              <a16:creationId xmlns:a16="http://schemas.microsoft.com/office/drawing/2014/main" id="{19171B5A-9762-4724-9605-68C5A1D3FED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95" name="AutoShape 292" descr="mail?cmd=cookie">
          <a:extLst>
            <a:ext uri="{FF2B5EF4-FFF2-40B4-BE49-F238E27FC236}">
              <a16:creationId xmlns:a16="http://schemas.microsoft.com/office/drawing/2014/main" id="{9AE7B660-E769-4866-9AFC-9A22016BBAD0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96" name="AutoShape 292" descr="mail?cmd=cookie">
          <a:extLst>
            <a:ext uri="{FF2B5EF4-FFF2-40B4-BE49-F238E27FC236}">
              <a16:creationId xmlns:a16="http://schemas.microsoft.com/office/drawing/2014/main" id="{3B230781-43D2-4B25-8074-B536D264DBBB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97" name="AutoShape 292" descr="mail?cmd=cookie">
          <a:extLst>
            <a:ext uri="{FF2B5EF4-FFF2-40B4-BE49-F238E27FC236}">
              <a16:creationId xmlns:a16="http://schemas.microsoft.com/office/drawing/2014/main" id="{91A1B148-68C6-4502-A83F-95BA2823ED8F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98" name="AutoShape 292" descr="mail?cmd=cookie">
          <a:extLst>
            <a:ext uri="{FF2B5EF4-FFF2-40B4-BE49-F238E27FC236}">
              <a16:creationId xmlns:a16="http://schemas.microsoft.com/office/drawing/2014/main" id="{A7340ECB-C1C2-44A5-B546-20C3BE3BBD6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99" name="AutoShape 292" descr="mail?cmd=cookie">
          <a:extLst>
            <a:ext uri="{FF2B5EF4-FFF2-40B4-BE49-F238E27FC236}">
              <a16:creationId xmlns:a16="http://schemas.microsoft.com/office/drawing/2014/main" id="{1574FEAE-E603-4F69-A2CF-D1D81EE4EA5B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00" name="AutoShape 292" descr="mail?cmd=cookie">
          <a:extLst>
            <a:ext uri="{FF2B5EF4-FFF2-40B4-BE49-F238E27FC236}">
              <a16:creationId xmlns:a16="http://schemas.microsoft.com/office/drawing/2014/main" id="{6C251429-2FC9-4C5F-B6EE-EF50BF3F2C1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01" name="AutoShape 292" descr="mail?cmd=cookie">
          <a:extLst>
            <a:ext uri="{FF2B5EF4-FFF2-40B4-BE49-F238E27FC236}">
              <a16:creationId xmlns:a16="http://schemas.microsoft.com/office/drawing/2014/main" id="{B4EE0B2F-F545-47F0-A3DA-2599B76BDF43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02" name="AutoShape 292" descr="mail?cmd=cookie">
          <a:extLst>
            <a:ext uri="{FF2B5EF4-FFF2-40B4-BE49-F238E27FC236}">
              <a16:creationId xmlns:a16="http://schemas.microsoft.com/office/drawing/2014/main" id="{F9632BE2-4AA2-423E-ACE3-853AF844851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03" name="AutoShape 292" descr="mail?cmd=cookie">
          <a:extLst>
            <a:ext uri="{FF2B5EF4-FFF2-40B4-BE49-F238E27FC236}">
              <a16:creationId xmlns:a16="http://schemas.microsoft.com/office/drawing/2014/main" id="{50A4095A-72DA-46CF-B37A-05DA0E4F65AF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04" name="AutoShape 292" descr="mail?cmd=cookie">
          <a:extLst>
            <a:ext uri="{FF2B5EF4-FFF2-40B4-BE49-F238E27FC236}">
              <a16:creationId xmlns:a16="http://schemas.microsoft.com/office/drawing/2014/main" id="{A14A9D2F-9A51-40D0-9FEB-0B30D10F510B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3932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05" name="AutoShape 292" descr="mail?cmd=cookie">
          <a:extLst>
            <a:ext uri="{FF2B5EF4-FFF2-40B4-BE49-F238E27FC236}">
              <a16:creationId xmlns:a16="http://schemas.microsoft.com/office/drawing/2014/main" id="{F26C8573-D6CF-44DC-8F14-AF1B25B87F9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06" name="AutoShape 292" descr="mail?cmd=cookie">
          <a:extLst>
            <a:ext uri="{FF2B5EF4-FFF2-40B4-BE49-F238E27FC236}">
              <a16:creationId xmlns:a16="http://schemas.microsoft.com/office/drawing/2014/main" id="{466681D4-51EB-4F42-A9E8-50831ADF507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07" name="AutoShape 292" descr="mail?cmd=cookie">
          <a:extLst>
            <a:ext uri="{FF2B5EF4-FFF2-40B4-BE49-F238E27FC236}">
              <a16:creationId xmlns:a16="http://schemas.microsoft.com/office/drawing/2014/main" id="{2B28BFA3-B71B-4FA8-9615-C7FA8DA396A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08" name="AutoShape 292" descr="mail?cmd=cookie">
          <a:extLst>
            <a:ext uri="{FF2B5EF4-FFF2-40B4-BE49-F238E27FC236}">
              <a16:creationId xmlns:a16="http://schemas.microsoft.com/office/drawing/2014/main" id="{C256C8FA-C2F8-4765-BF58-3CB58B3EA5D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09" name="AutoShape 292" descr="mail?cmd=cookie">
          <a:extLst>
            <a:ext uri="{FF2B5EF4-FFF2-40B4-BE49-F238E27FC236}">
              <a16:creationId xmlns:a16="http://schemas.microsoft.com/office/drawing/2014/main" id="{AE85779E-AFDD-446D-ACDD-A89674611C4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10" name="AutoShape 292" descr="mail?cmd=cookie">
          <a:extLst>
            <a:ext uri="{FF2B5EF4-FFF2-40B4-BE49-F238E27FC236}">
              <a16:creationId xmlns:a16="http://schemas.microsoft.com/office/drawing/2014/main" id="{29585CEF-9CC0-4AD2-95D7-95A1D185F8ED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11" name="AutoShape 292" descr="mail?cmd=cookie">
          <a:extLst>
            <a:ext uri="{FF2B5EF4-FFF2-40B4-BE49-F238E27FC236}">
              <a16:creationId xmlns:a16="http://schemas.microsoft.com/office/drawing/2014/main" id="{69BF1844-06FC-4BE0-B9E7-60C197254E3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12" name="AutoShape 292" descr="mail?cmd=cookie">
          <a:extLst>
            <a:ext uri="{FF2B5EF4-FFF2-40B4-BE49-F238E27FC236}">
              <a16:creationId xmlns:a16="http://schemas.microsoft.com/office/drawing/2014/main" id="{CFBC5490-0A9D-437F-B1DD-FDAB77249B8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13" name="AutoShape 292" descr="mail?cmd=cookie">
          <a:extLst>
            <a:ext uri="{FF2B5EF4-FFF2-40B4-BE49-F238E27FC236}">
              <a16:creationId xmlns:a16="http://schemas.microsoft.com/office/drawing/2014/main" id="{B0ED7AC8-D88D-43FA-8B93-1E537CBB2573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14" name="AutoShape 292" descr="mail?cmd=cookie">
          <a:extLst>
            <a:ext uri="{FF2B5EF4-FFF2-40B4-BE49-F238E27FC236}">
              <a16:creationId xmlns:a16="http://schemas.microsoft.com/office/drawing/2014/main" id="{F0737927-59CF-4CE7-9B3E-696BC23F9C8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15" name="AutoShape 292" descr="mail?cmd=cookie">
          <a:extLst>
            <a:ext uri="{FF2B5EF4-FFF2-40B4-BE49-F238E27FC236}">
              <a16:creationId xmlns:a16="http://schemas.microsoft.com/office/drawing/2014/main" id="{419DA891-87C0-442A-9D8E-C52A1C3A82B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16" name="AutoShape 292" descr="mail?cmd=cookie">
          <a:extLst>
            <a:ext uri="{FF2B5EF4-FFF2-40B4-BE49-F238E27FC236}">
              <a16:creationId xmlns:a16="http://schemas.microsoft.com/office/drawing/2014/main" id="{3F4E95E7-B61A-4609-9E57-66742331A40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17" name="AutoShape 292" descr="mail?cmd=cookie">
          <a:extLst>
            <a:ext uri="{FF2B5EF4-FFF2-40B4-BE49-F238E27FC236}">
              <a16:creationId xmlns:a16="http://schemas.microsoft.com/office/drawing/2014/main" id="{AB953E37-E4F8-4ABC-B55E-B5569FF8232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18" name="AutoShape 292" descr="mail?cmd=cookie">
          <a:extLst>
            <a:ext uri="{FF2B5EF4-FFF2-40B4-BE49-F238E27FC236}">
              <a16:creationId xmlns:a16="http://schemas.microsoft.com/office/drawing/2014/main" id="{A6236ED1-0E26-4D8E-AED7-6A17C691ECA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19" name="AutoShape 292" descr="mail?cmd=cookie">
          <a:extLst>
            <a:ext uri="{FF2B5EF4-FFF2-40B4-BE49-F238E27FC236}">
              <a16:creationId xmlns:a16="http://schemas.microsoft.com/office/drawing/2014/main" id="{C434C5BD-C978-47DF-8625-F74BCF7C5CD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20" name="AutoShape 292" descr="mail?cmd=cookie">
          <a:extLst>
            <a:ext uri="{FF2B5EF4-FFF2-40B4-BE49-F238E27FC236}">
              <a16:creationId xmlns:a16="http://schemas.microsoft.com/office/drawing/2014/main" id="{9AB9A77C-7018-427D-97FF-D81B2B2D507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21" name="AutoShape 292" descr="mail?cmd=cookie">
          <a:extLst>
            <a:ext uri="{FF2B5EF4-FFF2-40B4-BE49-F238E27FC236}">
              <a16:creationId xmlns:a16="http://schemas.microsoft.com/office/drawing/2014/main" id="{C1D59681-A5DE-4595-8D90-3289651BC0B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22" name="AutoShape 292" descr="mail?cmd=cookie">
          <a:extLst>
            <a:ext uri="{FF2B5EF4-FFF2-40B4-BE49-F238E27FC236}">
              <a16:creationId xmlns:a16="http://schemas.microsoft.com/office/drawing/2014/main" id="{D3CF013D-19C0-468A-9CB3-11A98C7717D7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23" name="AutoShape 292" descr="mail?cmd=cookie">
          <a:extLst>
            <a:ext uri="{FF2B5EF4-FFF2-40B4-BE49-F238E27FC236}">
              <a16:creationId xmlns:a16="http://schemas.microsoft.com/office/drawing/2014/main" id="{AB82ACA5-44B5-495F-AC62-F820F7355C6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24" name="AutoShape 292" descr="mail?cmd=cookie">
          <a:extLst>
            <a:ext uri="{FF2B5EF4-FFF2-40B4-BE49-F238E27FC236}">
              <a16:creationId xmlns:a16="http://schemas.microsoft.com/office/drawing/2014/main" id="{441AD324-F6E0-4CC3-B81E-B2AB3CA2DC8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25" name="AutoShape 292" descr="mail?cmd=cookie">
          <a:extLst>
            <a:ext uri="{FF2B5EF4-FFF2-40B4-BE49-F238E27FC236}">
              <a16:creationId xmlns:a16="http://schemas.microsoft.com/office/drawing/2014/main" id="{F2B2AEE1-0131-45BD-B263-1441531CA104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26" name="AutoShape 292" descr="mail?cmd=cookie">
          <a:extLst>
            <a:ext uri="{FF2B5EF4-FFF2-40B4-BE49-F238E27FC236}">
              <a16:creationId xmlns:a16="http://schemas.microsoft.com/office/drawing/2014/main" id="{8E80D6E5-AF0F-4720-AEEB-45C38C8F4C53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27" name="AutoShape 292" descr="mail?cmd=cookie">
          <a:extLst>
            <a:ext uri="{FF2B5EF4-FFF2-40B4-BE49-F238E27FC236}">
              <a16:creationId xmlns:a16="http://schemas.microsoft.com/office/drawing/2014/main" id="{90A686B6-5E12-44D3-9898-A447B6F63FE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28" name="AutoShape 292" descr="mail?cmd=cookie">
          <a:extLst>
            <a:ext uri="{FF2B5EF4-FFF2-40B4-BE49-F238E27FC236}">
              <a16:creationId xmlns:a16="http://schemas.microsoft.com/office/drawing/2014/main" id="{A769410D-0F9C-4AD6-B4DF-CFFA894513A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29" name="AutoShape 292" descr="mail?cmd=cookie">
          <a:extLst>
            <a:ext uri="{FF2B5EF4-FFF2-40B4-BE49-F238E27FC236}">
              <a16:creationId xmlns:a16="http://schemas.microsoft.com/office/drawing/2014/main" id="{6EBDB2E9-430D-4218-B161-E6B953E11C9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30" name="AutoShape 292" descr="mail?cmd=cookie">
          <a:extLst>
            <a:ext uri="{FF2B5EF4-FFF2-40B4-BE49-F238E27FC236}">
              <a16:creationId xmlns:a16="http://schemas.microsoft.com/office/drawing/2014/main" id="{751A77CE-01B2-4F04-88DE-CCE517FAE62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31" name="AutoShape 292" descr="mail?cmd=cookie">
          <a:extLst>
            <a:ext uri="{FF2B5EF4-FFF2-40B4-BE49-F238E27FC236}">
              <a16:creationId xmlns:a16="http://schemas.microsoft.com/office/drawing/2014/main" id="{6F99998B-B39D-47B2-B214-29101DFBBC6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32" name="AutoShape 292" descr="mail?cmd=cookie">
          <a:extLst>
            <a:ext uri="{FF2B5EF4-FFF2-40B4-BE49-F238E27FC236}">
              <a16:creationId xmlns:a16="http://schemas.microsoft.com/office/drawing/2014/main" id="{9958463A-F5FA-4CD3-A48C-E058144CA5F4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33" name="AutoShape 292" descr="mail?cmd=cookie">
          <a:extLst>
            <a:ext uri="{FF2B5EF4-FFF2-40B4-BE49-F238E27FC236}">
              <a16:creationId xmlns:a16="http://schemas.microsoft.com/office/drawing/2014/main" id="{74FBC64F-4E5F-44B6-9AE1-962A1E65D74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34" name="AutoShape 292" descr="mail?cmd=cookie">
          <a:extLst>
            <a:ext uri="{FF2B5EF4-FFF2-40B4-BE49-F238E27FC236}">
              <a16:creationId xmlns:a16="http://schemas.microsoft.com/office/drawing/2014/main" id="{19F17B79-F6C9-4134-B72D-FDD3977055AB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35" name="AutoShape 292" descr="mail?cmd=cookie">
          <a:extLst>
            <a:ext uri="{FF2B5EF4-FFF2-40B4-BE49-F238E27FC236}">
              <a16:creationId xmlns:a16="http://schemas.microsoft.com/office/drawing/2014/main" id="{AC50AB65-A18C-444A-8EEA-19C895B78E9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36" name="AutoShape 292" descr="mail?cmd=cookie">
          <a:extLst>
            <a:ext uri="{FF2B5EF4-FFF2-40B4-BE49-F238E27FC236}">
              <a16:creationId xmlns:a16="http://schemas.microsoft.com/office/drawing/2014/main" id="{1A672CFC-6883-4035-B37A-648BC33B7FD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37" name="AutoShape 292" descr="mail?cmd=cookie">
          <a:extLst>
            <a:ext uri="{FF2B5EF4-FFF2-40B4-BE49-F238E27FC236}">
              <a16:creationId xmlns:a16="http://schemas.microsoft.com/office/drawing/2014/main" id="{FC543BEC-A176-404B-A581-BBDA30536004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38" name="AutoShape 292" descr="mail?cmd=cookie">
          <a:extLst>
            <a:ext uri="{FF2B5EF4-FFF2-40B4-BE49-F238E27FC236}">
              <a16:creationId xmlns:a16="http://schemas.microsoft.com/office/drawing/2014/main" id="{86F19928-9AD0-4941-A2D8-E2E74173AC4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39" name="AutoShape 292" descr="mail?cmd=cookie">
          <a:extLst>
            <a:ext uri="{FF2B5EF4-FFF2-40B4-BE49-F238E27FC236}">
              <a16:creationId xmlns:a16="http://schemas.microsoft.com/office/drawing/2014/main" id="{55C0EDA0-3F5B-410B-B52C-44D80591702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40" name="AutoShape 292" descr="mail?cmd=cookie">
          <a:extLst>
            <a:ext uri="{FF2B5EF4-FFF2-40B4-BE49-F238E27FC236}">
              <a16:creationId xmlns:a16="http://schemas.microsoft.com/office/drawing/2014/main" id="{40111317-A97F-488D-9ECE-E2EE58682E6F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41" name="AutoShape 292" descr="mail?cmd=cookie">
          <a:extLst>
            <a:ext uri="{FF2B5EF4-FFF2-40B4-BE49-F238E27FC236}">
              <a16:creationId xmlns:a16="http://schemas.microsoft.com/office/drawing/2014/main" id="{A3B5599B-52E5-4E3B-8437-3202386EF413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42" name="AutoShape 292" descr="mail?cmd=cookie">
          <a:extLst>
            <a:ext uri="{FF2B5EF4-FFF2-40B4-BE49-F238E27FC236}">
              <a16:creationId xmlns:a16="http://schemas.microsoft.com/office/drawing/2014/main" id="{136F0E86-FA11-4D55-9493-7CF8909F8F6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43" name="AutoShape 292" descr="mail?cmd=cookie">
          <a:extLst>
            <a:ext uri="{FF2B5EF4-FFF2-40B4-BE49-F238E27FC236}">
              <a16:creationId xmlns:a16="http://schemas.microsoft.com/office/drawing/2014/main" id="{42B4EBD8-AF5C-49E1-9F99-743DED3962D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44" name="AutoShape 292" descr="mail?cmd=cookie">
          <a:extLst>
            <a:ext uri="{FF2B5EF4-FFF2-40B4-BE49-F238E27FC236}">
              <a16:creationId xmlns:a16="http://schemas.microsoft.com/office/drawing/2014/main" id="{AD887FDF-EAD2-4E09-986C-B463FE57FCB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45" name="AutoShape 292" descr="mail?cmd=cookie">
          <a:extLst>
            <a:ext uri="{FF2B5EF4-FFF2-40B4-BE49-F238E27FC236}">
              <a16:creationId xmlns:a16="http://schemas.microsoft.com/office/drawing/2014/main" id="{B7BD7DAA-20C6-4EFD-BE38-ABCB089105F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46" name="AutoShape 292" descr="mail?cmd=cookie">
          <a:extLst>
            <a:ext uri="{FF2B5EF4-FFF2-40B4-BE49-F238E27FC236}">
              <a16:creationId xmlns:a16="http://schemas.microsoft.com/office/drawing/2014/main" id="{2255657B-91C8-4553-A200-B10CD8CC2C44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47" name="AutoShape 292" descr="mail?cmd=cookie">
          <a:extLst>
            <a:ext uri="{FF2B5EF4-FFF2-40B4-BE49-F238E27FC236}">
              <a16:creationId xmlns:a16="http://schemas.microsoft.com/office/drawing/2014/main" id="{EC6979AA-7A20-48D5-98BB-0967230B383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48" name="AutoShape 292" descr="mail?cmd=cookie">
          <a:extLst>
            <a:ext uri="{FF2B5EF4-FFF2-40B4-BE49-F238E27FC236}">
              <a16:creationId xmlns:a16="http://schemas.microsoft.com/office/drawing/2014/main" id="{81FD2A71-3327-4499-8E0E-5175CF3C38D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49" name="AutoShape 292" descr="mail?cmd=cookie">
          <a:extLst>
            <a:ext uri="{FF2B5EF4-FFF2-40B4-BE49-F238E27FC236}">
              <a16:creationId xmlns:a16="http://schemas.microsoft.com/office/drawing/2014/main" id="{8F69CC8F-0850-4DA4-B4FC-2105CF33EBA0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50" name="AutoShape 292" descr="mail?cmd=cookie">
          <a:extLst>
            <a:ext uri="{FF2B5EF4-FFF2-40B4-BE49-F238E27FC236}">
              <a16:creationId xmlns:a16="http://schemas.microsoft.com/office/drawing/2014/main" id="{E8A27CF4-B3C4-4A4C-9840-62098E490B3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51" name="AutoShape 292" descr="mail?cmd=cookie">
          <a:extLst>
            <a:ext uri="{FF2B5EF4-FFF2-40B4-BE49-F238E27FC236}">
              <a16:creationId xmlns:a16="http://schemas.microsoft.com/office/drawing/2014/main" id="{7B5F5E6E-E5C7-4F36-B6F9-F1E9B8D82FF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152" name="AutoShape 292" descr="mail?cmd=cookie">
          <a:extLst>
            <a:ext uri="{FF2B5EF4-FFF2-40B4-BE49-F238E27FC236}">
              <a16:creationId xmlns:a16="http://schemas.microsoft.com/office/drawing/2014/main" id="{E1B8B975-5728-410E-8B1B-337ED7AF7AE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1028700"/>
    <xdr:sp macro="" textlink="">
      <xdr:nvSpPr>
        <xdr:cNvPr id="153" name="AutoShape 292" descr="mail?cmd=cookie">
          <a:extLst>
            <a:ext uri="{FF2B5EF4-FFF2-40B4-BE49-F238E27FC236}">
              <a16:creationId xmlns:a16="http://schemas.microsoft.com/office/drawing/2014/main" id="{CFF65D34-C9F8-4485-B900-1F32ECBF78B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1028700"/>
    <xdr:sp macro="" textlink="">
      <xdr:nvSpPr>
        <xdr:cNvPr id="154" name="AutoShape 292" descr="mail?cmd=cookie">
          <a:extLst>
            <a:ext uri="{FF2B5EF4-FFF2-40B4-BE49-F238E27FC236}">
              <a16:creationId xmlns:a16="http://schemas.microsoft.com/office/drawing/2014/main" id="{9D7AB6B1-ED66-4A0B-987F-142A2C858BC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1028700"/>
    <xdr:sp macro="" textlink="">
      <xdr:nvSpPr>
        <xdr:cNvPr id="155" name="AutoShape 292" descr="mail?cmd=cookie">
          <a:extLst>
            <a:ext uri="{FF2B5EF4-FFF2-40B4-BE49-F238E27FC236}">
              <a16:creationId xmlns:a16="http://schemas.microsoft.com/office/drawing/2014/main" id="{38593B36-C65E-4788-9F0B-4215742A4BF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1028700"/>
    <xdr:sp macro="" textlink="">
      <xdr:nvSpPr>
        <xdr:cNvPr id="156" name="AutoShape 292" descr="mail?cmd=cookie">
          <a:extLst>
            <a:ext uri="{FF2B5EF4-FFF2-40B4-BE49-F238E27FC236}">
              <a16:creationId xmlns:a16="http://schemas.microsoft.com/office/drawing/2014/main" id="{B56E1298-6D29-4FB2-AB80-94C828C3A2A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295275"/>
    <xdr:sp macro="" textlink="">
      <xdr:nvSpPr>
        <xdr:cNvPr id="157" name="AutoShape 292" descr="mail?cmd=cookie">
          <a:extLst>
            <a:ext uri="{FF2B5EF4-FFF2-40B4-BE49-F238E27FC236}">
              <a16:creationId xmlns:a16="http://schemas.microsoft.com/office/drawing/2014/main" id="{DF5913AA-5EB8-4837-9DC2-799EC25EC0C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295275"/>
    <xdr:sp macro="" textlink="">
      <xdr:nvSpPr>
        <xdr:cNvPr id="158" name="AutoShape 292" descr="mail?cmd=cookie">
          <a:extLst>
            <a:ext uri="{FF2B5EF4-FFF2-40B4-BE49-F238E27FC236}">
              <a16:creationId xmlns:a16="http://schemas.microsoft.com/office/drawing/2014/main" id="{A92C25F6-A241-419E-9D05-2BA4F57070B0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104775"/>
    <xdr:sp macro="" textlink="">
      <xdr:nvSpPr>
        <xdr:cNvPr id="159" name="AutoShape 292" descr="mail?cmd=cookie">
          <a:extLst>
            <a:ext uri="{FF2B5EF4-FFF2-40B4-BE49-F238E27FC236}">
              <a16:creationId xmlns:a16="http://schemas.microsoft.com/office/drawing/2014/main" id="{7CDB269A-C7A4-4BC5-A993-753036BFE61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104775"/>
    <xdr:sp macro="" textlink="">
      <xdr:nvSpPr>
        <xdr:cNvPr id="160" name="AutoShape 292" descr="mail?cmd=cookie">
          <a:extLst>
            <a:ext uri="{FF2B5EF4-FFF2-40B4-BE49-F238E27FC236}">
              <a16:creationId xmlns:a16="http://schemas.microsoft.com/office/drawing/2014/main" id="{268D061D-381C-43DB-A544-F6C9B9495137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104775"/>
    <xdr:sp macro="" textlink="">
      <xdr:nvSpPr>
        <xdr:cNvPr id="161" name="AutoShape 292" descr="mail?cmd=cookie">
          <a:extLst>
            <a:ext uri="{FF2B5EF4-FFF2-40B4-BE49-F238E27FC236}">
              <a16:creationId xmlns:a16="http://schemas.microsoft.com/office/drawing/2014/main" id="{BC5AC9B8-2CCE-4F3D-AFFE-712965A0059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295275"/>
    <xdr:sp macro="" textlink="">
      <xdr:nvSpPr>
        <xdr:cNvPr id="162" name="AutoShape 292" descr="mail?cmd=cookie">
          <a:extLst>
            <a:ext uri="{FF2B5EF4-FFF2-40B4-BE49-F238E27FC236}">
              <a16:creationId xmlns:a16="http://schemas.microsoft.com/office/drawing/2014/main" id="{268D2DCA-18C3-489D-B1E3-E1F37100AB2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295275"/>
    <xdr:sp macro="" textlink="">
      <xdr:nvSpPr>
        <xdr:cNvPr id="163" name="AutoShape 292" descr="mail?cmd=cookie">
          <a:extLst>
            <a:ext uri="{FF2B5EF4-FFF2-40B4-BE49-F238E27FC236}">
              <a16:creationId xmlns:a16="http://schemas.microsoft.com/office/drawing/2014/main" id="{DFF30656-A05E-4565-9E6E-4D30D40EFCAD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733425"/>
    <xdr:sp macro="" textlink="">
      <xdr:nvSpPr>
        <xdr:cNvPr id="164" name="AutoShape 292" descr="mail?cmd=cookie">
          <a:extLst>
            <a:ext uri="{FF2B5EF4-FFF2-40B4-BE49-F238E27FC236}">
              <a16:creationId xmlns:a16="http://schemas.microsoft.com/office/drawing/2014/main" id="{D4ABBCB7-90A4-4A54-8753-47850EB6031B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733425"/>
    <xdr:sp macro="" textlink="">
      <xdr:nvSpPr>
        <xdr:cNvPr id="165" name="AutoShape 292" descr="mail?cmd=cookie">
          <a:extLst>
            <a:ext uri="{FF2B5EF4-FFF2-40B4-BE49-F238E27FC236}">
              <a16:creationId xmlns:a16="http://schemas.microsoft.com/office/drawing/2014/main" id="{549E4E54-22CB-4E25-B87C-D77E9E646A0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733425"/>
    <xdr:sp macro="" textlink="">
      <xdr:nvSpPr>
        <xdr:cNvPr id="166" name="AutoShape 292" descr="mail?cmd=cookie">
          <a:extLst>
            <a:ext uri="{FF2B5EF4-FFF2-40B4-BE49-F238E27FC236}">
              <a16:creationId xmlns:a16="http://schemas.microsoft.com/office/drawing/2014/main" id="{885AA671-99A0-4D34-A50D-5775378CA51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733425"/>
    <xdr:sp macro="" textlink="">
      <xdr:nvSpPr>
        <xdr:cNvPr id="167" name="AutoShape 292" descr="mail?cmd=cookie">
          <a:extLst>
            <a:ext uri="{FF2B5EF4-FFF2-40B4-BE49-F238E27FC236}">
              <a16:creationId xmlns:a16="http://schemas.microsoft.com/office/drawing/2014/main" id="{7FFC8A72-F3D9-4A60-96B4-594CF053210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971550"/>
    <xdr:sp macro="" textlink="">
      <xdr:nvSpPr>
        <xdr:cNvPr id="168" name="AutoShape 292" descr="mail?cmd=cookie">
          <a:extLst>
            <a:ext uri="{FF2B5EF4-FFF2-40B4-BE49-F238E27FC236}">
              <a16:creationId xmlns:a16="http://schemas.microsoft.com/office/drawing/2014/main" id="{4CC7E00F-B46C-486D-BC9F-DE29BADE858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971550"/>
    <xdr:sp macro="" textlink="">
      <xdr:nvSpPr>
        <xdr:cNvPr id="169" name="AutoShape 292" descr="mail?cmd=cookie">
          <a:extLst>
            <a:ext uri="{FF2B5EF4-FFF2-40B4-BE49-F238E27FC236}">
              <a16:creationId xmlns:a16="http://schemas.microsoft.com/office/drawing/2014/main" id="{3A751BCA-C236-428B-A463-5E9D05684E9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971550"/>
    <xdr:sp macro="" textlink="">
      <xdr:nvSpPr>
        <xdr:cNvPr id="170" name="AutoShape 292" descr="mail?cmd=cookie">
          <a:extLst>
            <a:ext uri="{FF2B5EF4-FFF2-40B4-BE49-F238E27FC236}">
              <a16:creationId xmlns:a16="http://schemas.microsoft.com/office/drawing/2014/main" id="{20B010A5-4EC5-40A7-9BB7-0476D6CC035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104</xdr:row>
      <xdr:rowOff>0</xdr:rowOff>
    </xdr:from>
    <xdr:ext cx="9525" cy="971550"/>
    <xdr:sp macro="" textlink="">
      <xdr:nvSpPr>
        <xdr:cNvPr id="171" name="AutoShape 292" descr="mail?cmd=cookie">
          <a:extLst>
            <a:ext uri="{FF2B5EF4-FFF2-40B4-BE49-F238E27FC236}">
              <a16:creationId xmlns:a16="http://schemas.microsoft.com/office/drawing/2014/main" id="{E283BB3A-C8E2-4220-8456-139470133B6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58603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733425"/>
    <xdr:sp macro="" textlink="">
      <xdr:nvSpPr>
        <xdr:cNvPr id="172" name="AutoShape 292" descr="mail?cmd=cookie">
          <a:extLst>
            <a:ext uri="{FF2B5EF4-FFF2-40B4-BE49-F238E27FC236}">
              <a16:creationId xmlns:a16="http://schemas.microsoft.com/office/drawing/2014/main" id="{46E85334-E047-4DE5-B849-1F274BCAFF8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733425"/>
    <xdr:sp macro="" textlink="">
      <xdr:nvSpPr>
        <xdr:cNvPr id="173" name="AutoShape 292" descr="mail?cmd=cookie">
          <a:extLst>
            <a:ext uri="{FF2B5EF4-FFF2-40B4-BE49-F238E27FC236}">
              <a16:creationId xmlns:a16="http://schemas.microsoft.com/office/drawing/2014/main" id="{64535C0D-680D-4E46-84F3-9AF12B0ED02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733425"/>
    <xdr:sp macro="" textlink="">
      <xdr:nvSpPr>
        <xdr:cNvPr id="174" name="AutoShape 292" descr="mail?cmd=cookie">
          <a:extLst>
            <a:ext uri="{FF2B5EF4-FFF2-40B4-BE49-F238E27FC236}">
              <a16:creationId xmlns:a16="http://schemas.microsoft.com/office/drawing/2014/main" id="{17491579-CD59-4ECF-AE49-4E2922EA6ED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733425"/>
    <xdr:sp macro="" textlink="">
      <xdr:nvSpPr>
        <xdr:cNvPr id="175" name="AutoShape 292" descr="mail?cmd=cookie">
          <a:extLst>
            <a:ext uri="{FF2B5EF4-FFF2-40B4-BE49-F238E27FC236}">
              <a16:creationId xmlns:a16="http://schemas.microsoft.com/office/drawing/2014/main" id="{CD6C6D90-1E46-40F2-835F-D8B7655928F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971550"/>
    <xdr:sp macro="" textlink="">
      <xdr:nvSpPr>
        <xdr:cNvPr id="176" name="AutoShape 292" descr="mail?cmd=cookie">
          <a:extLst>
            <a:ext uri="{FF2B5EF4-FFF2-40B4-BE49-F238E27FC236}">
              <a16:creationId xmlns:a16="http://schemas.microsoft.com/office/drawing/2014/main" id="{BD1BFBD4-3C2F-4317-BE6B-7C67B04B1A07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971550"/>
    <xdr:sp macro="" textlink="">
      <xdr:nvSpPr>
        <xdr:cNvPr id="177" name="AutoShape 292" descr="mail?cmd=cookie">
          <a:extLst>
            <a:ext uri="{FF2B5EF4-FFF2-40B4-BE49-F238E27FC236}">
              <a16:creationId xmlns:a16="http://schemas.microsoft.com/office/drawing/2014/main" id="{4C6D1798-040C-4EBE-9773-F871C8A4FC07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971550"/>
    <xdr:sp macro="" textlink="">
      <xdr:nvSpPr>
        <xdr:cNvPr id="178" name="AutoShape 292" descr="mail?cmd=cookie">
          <a:extLst>
            <a:ext uri="{FF2B5EF4-FFF2-40B4-BE49-F238E27FC236}">
              <a16:creationId xmlns:a16="http://schemas.microsoft.com/office/drawing/2014/main" id="{E60B41D2-8338-417B-A591-AB84E7BB6E90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971550"/>
    <xdr:sp macro="" textlink="">
      <xdr:nvSpPr>
        <xdr:cNvPr id="179" name="AutoShape 292" descr="mail?cmd=cookie">
          <a:extLst>
            <a:ext uri="{FF2B5EF4-FFF2-40B4-BE49-F238E27FC236}">
              <a16:creationId xmlns:a16="http://schemas.microsoft.com/office/drawing/2014/main" id="{23D650DE-416E-41DD-916F-08E7C4A019F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733425"/>
    <xdr:sp macro="" textlink="">
      <xdr:nvSpPr>
        <xdr:cNvPr id="180" name="AutoShape 292" descr="mail?cmd=cookie">
          <a:extLst>
            <a:ext uri="{FF2B5EF4-FFF2-40B4-BE49-F238E27FC236}">
              <a16:creationId xmlns:a16="http://schemas.microsoft.com/office/drawing/2014/main" id="{091C1BF7-DA8F-40F1-8675-322A1EAEB14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733425"/>
    <xdr:sp macro="" textlink="">
      <xdr:nvSpPr>
        <xdr:cNvPr id="181" name="AutoShape 292" descr="mail?cmd=cookie">
          <a:extLst>
            <a:ext uri="{FF2B5EF4-FFF2-40B4-BE49-F238E27FC236}">
              <a16:creationId xmlns:a16="http://schemas.microsoft.com/office/drawing/2014/main" id="{7323657C-FA48-489D-8A42-BBCC6573A7BB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733425"/>
    <xdr:sp macro="" textlink="">
      <xdr:nvSpPr>
        <xdr:cNvPr id="182" name="AutoShape 292" descr="mail?cmd=cookie">
          <a:extLst>
            <a:ext uri="{FF2B5EF4-FFF2-40B4-BE49-F238E27FC236}">
              <a16:creationId xmlns:a16="http://schemas.microsoft.com/office/drawing/2014/main" id="{F8BE733D-1568-41F0-807A-8BFC3F76B680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733425"/>
    <xdr:sp macro="" textlink="">
      <xdr:nvSpPr>
        <xdr:cNvPr id="183" name="AutoShape 292" descr="mail?cmd=cookie">
          <a:extLst>
            <a:ext uri="{FF2B5EF4-FFF2-40B4-BE49-F238E27FC236}">
              <a16:creationId xmlns:a16="http://schemas.microsoft.com/office/drawing/2014/main" id="{83FD85D4-1358-4EB6-973D-C3E9DB11D6D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971550"/>
    <xdr:sp macro="" textlink="">
      <xdr:nvSpPr>
        <xdr:cNvPr id="184" name="AutoShape 292" descr="mail?cmd=cookie">
          <a:extLst>
            <a:ext uri="{FF2B5EF4-FFF2-40B4-BE49-F238E27FC236}">
              <a16:creationId xmlns:a16="http://schemas.microsoft.com/office/drawing/2014/main" id="{51BA5296-B1DD-4171-BF78-7871FF3C0BE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971550"/>
    <xdr:sp macro="" textlink="">
      <xdr:nvSpPr>
        <xdr:cNvPr id="185" name="AutoShape 292" descr="mail?cmd=cookie">
          <a:extLst>
            <a:ext uri="{FF2B5EF4-FFF2-40B4-BE49-F238E27FC236}">
              <a16:creationId xmlns:a16="http://schemas.microsoft.com/office/drawing/2014/main" id="{FFA5FBBE-6A5B-4576-BD46-656D1715D28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971550"/>
    <xdr:sp macro="" textlink="">
      <xdr:nvSpPr>
        <xdr:cNvPr id="186" name="AutoShape 292" descr="mail?cmd=cookie">
          <a:extLst>
            <a:ext uri="{FF2B5EF4-FFF2-40B4-BE49-F238E27FC236}">
              <a16:creationId xmlns:a16="http://schemas.microsoft.com/office/drawing/2014/main" id="{4F28F168-961F-4B42-B89D-DBAB5997455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101</xdr:row>
      <xdr:rowOff>0</xdr:rowOff>
    </xdr:from>
    <xdr:ext cx="9525" cy="971550"/>
    <xdr:sp macro="" textlink="">
      <xdr:nvSpPr>
        <xdr:cNvPr id="187" name="AutoShape 292" descr="mail?cmd=cookie">
          <a:extLst>
            <a:ext uri="{FF2B5EF4-FFF2-40B4-BE49-F238E27FC236}">
              <a16:creationId xmlns:a16="http://schemas.microsoft.com/office/drawing/2014/main" id="{FBB5CD19-8CCE-4C11-99AA-8A3630B9DC2F}"/>
            </a:ext>
          </a:extLst>
        </xdr:cNvPr>
        <xdr:cNvSpPr>
          <a:spLocks noChangeAspect="1" noChangeArrowheads="1"/>
        </xdr:cNvSpPr>
      </xdr:nvSpPr>
      <xdr:spPr bwMode="auto">
        <a:xfrm>
          <a:off x="381000" y="23622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88" name="AutoShape 292" descr="mail?cmd=cookie">
          <a:extLst>
            <a:ext uri="{FF2B5EF4-FFF2-40B4-BE49-F238E27FC236}">
              <a16:creationId xmlns:a16="http://schemas.microsoft.com/office/drawing/2014/main" id="{81C22EA3-43B8-4097-8E3D-5A94EB34FC6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49936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89" name="AutoShape 292" descr="mail?cmd=cookie">
          <a:extLst>
            <a:ext uri="{FF2B5EF4-FFF2-40B4-BE49-F238E27FC236}">
              <a16:creationId xmlns:a16="http://schemas.microsoft.com/office/drawing/2014/main" id="{DE7328E6-4732-43B2-9D0B-2B06C79B3C3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49936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90" name="AutoShape 292" descr="mail?cmd=cookie">
          <a:extLst>
            <a:ext uri="{FF2B5EF4-FFF2-40B4-BE49-F238E27FC236}">
              <a16:creationId xmlns:a16="http://schemas.microsoft.com/office/drawing/2014/main" id="{7E550571-4255-4B81-8286-A1D1E1F0215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49936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91" name="AutoShape 292" descr="mail?cmd=cookie">
          <a:extLst>
            <a:ext uri="{FF2B5EF4-FFF2-40B4-BE49-F238E27FC236}">
              <a16:creationId xmlns:a16="http://schemas.microsoft.com/office/drawing/2014/main" id="{83FD1576-BC63-41D5-B676-7E73FDEB884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49936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92" name="AutoShape 292" descr="mail?cmd=cookie">
          <a:extLst>
            <a:ext uri="{FF2B5EF4-FFF2-40B4-BE49-F238E27FC236}">
              <a16:creationId xmlns:a16="http://schemas.microsoft.com/office/drawing/2014/main" id="{ED79C8B9-84B0-4B92-A50D-D16AEBB7B75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49936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93" name="AutoShape 292" descr="mail?cmd=cookie">
          <a:extLst>
            <a:ext uri="{FF2B5EF4-FFF2-40B4-BE49-F238E27FC236}">
              <a16:creationId xmlns:a16="http://schemas.microsoft.com/office/drawing/2014/main" id="{31F1C1CC-8DD0-4257-8A67-6B9AFD05E3B4}"/>
            </a:ext>
          </a:extLst>
        </xdr:cNvPr>
        <xdr:cNvSpPr>
          <a:spLocks noChangeAspect="1" noChangeArrowheads="1"/>
        </xdr:cNvSpPr>
      </xdr:nvSpPr>
      <xdr:spPr bwMode="auto">
        <a:xfrm>
          <a:off x="381000" y="249936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94" name="AutoShape 292" descr="mail?cmd=cookie">
          <a:extLst>
            <a:ext uri="{FF2B5EF4-FFF2-40B4-BE49-F238E27FC236}">
              <a16:creationId xmlns:a16="http://schemas.microsoft.com/office/drawing/2014/main" id="{8A4419AB-71CE-4BC6-AB8F-CAC813D69CB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49936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95" name="AutoShape 292" descr="mail?cmd=cookie">
          <a:extLst>
            <a:ext uri="{FF2B5EF4-FFF2-40B4-BE49-F238E27FC236}">
              <a16:creationId xmlns:a16="http://schemas.microsoft.com/office/drawing/2014/main" id="{9C62531B-4058-4667-97B6-F73CECFCA88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49936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96" name="AutoShape 292" descr="mail?cmd=cookie">
          <a:extLst>
            <a:ext uri="{FF2B5EF4-FFF2-40B4-BE49-F238E27FC236}">
              <a16:creationId xmlns:a16="http://schemas.microsoft.com/office/drawing/2014/main" id="{DD40B3A6-7F83-4935-9E88-5F7F0C33B97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97" name="AutoShape 292" descr="mail?cmd=cookie">
          <a:extLst>
            <a:ext uri="{FF2B5EF4-FFF2-40B4-BE49-F238E27FC236}">
              <a16:creationId xmlns:a16="http://schemas.microsoft.com/office/drawing/2014/main" id="{02D079D1-6F04-4F36-B283-7ED46571E76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98" name="AutoShape 292" descr="mail?cmd=cookie">
          <a:extLst>
            <a:ext uri="{FF2B5EF4-FFF2-40B4-BE49-F238E27FC236}">
              <a16:creationId xmlns:a16="http://schemas.microsoft.com/office/drawing/2014/main" id="{81BCD4D2-501E-4623-AE4E-8FC2161D74A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199" name="AutoShape 292" descr="mail?cmd=cookie">
          <a:extLst>
            <a:ext uri="{FF2B5EF4-FFF2-40B4-BE49-F238E27FC236}">
              <a16:creationId xmlns:a16="http://schemas.microsoft.com/office/drawing/2014/main" id="{46861DAC-E292-49E9-885D-078FAFAF85C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00" name="AutoShape 292" descr="mail?cmd=cookie">
          <a:extLst>
            <a:ext uri="{FF2B5EF4-FFF2-40B4-BE49-F238E27FC236}">
              <a16:creationId xmlns:a16="http://schemas.microsoft.com/office/drawing/2014/main" id="{35496A4B-8D17-477B-93F1-2658479F1EB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01" name="AutoShape 292" descr="mail?cmd=cookie">
          <a:extLst>
            <a:ext uri="{FF2B5EF4-FFF2-40B4-BE49-F238E27FC236}">
              <a16:creationId xmlns:a16="http://schemas.microsoft.com/office/drawing/2014/main" id="{B947CFB1-1BEB-4180-B13D-D3C7EDBAA5A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02" name="AutoShape 292" descr="mail?cmd=cookie">
          <a:extLst>
            <a:ext uri="{FF2B5EF4-FFF2-40B4-BE49-F238E27FC236}">
              <a16:creationId xmlns:a16="http://schemas.microsoft.com/office/drawing/2014/main" id="{C32B71B8-E85E-418A-B427-A52E442D964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03" name="AutoShape 292" descr="mail?cmd=cookie">
          <a:extLst>
            <a:ext uri="{FF2B5EF4-FFF2-40B4-BE49-F238E27FC236}">
              <a16:creationId xmlns:a16="http://schemas.microsoft.com/office/drawing/2014/main" id="{E8BF53AB-5469-4BC6-B750-87F2ADFB1F7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04" name="AutoShape 292" descr="mail?cmd=cookie">
          <a:extLst>
            <a:ext uri="{FF2B5EF4-FFF2-40B4-BE49-F238E27FC236}">
              <a16:creationId xmlns:a16="http://schemas.microsoft.com/office/drawing/2014/main" id="{24D2D013-05C0-4D0B-ABAD-BE2C5E26B03F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05" name="AutoShape 292" descr="mail?cmd=cookie">
          <a:extLst>
            <a:ext uri="{FF2B5EF4-FFF2-40B4-BE49-F238E27FC236}">
              <a16:creationId xmlns:a16="http://schemas.microsoft.com/office/drawing/2014/main" id="{A17894AD-FF20-48E5-9B93-6442F2F4F45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06" name="AutoShape 292" descr="mail?cmd=cookie">
          <a:extLst>
            <a:ext uri="{FF2B5EF4-FFF2-40B4-BE49-F238E27FC236}">
              <a16:creationId xmlns:a16="http://schemas.microsoft.com/office/drawing/2014/main" id="{E41B591C-DC5F-46A8-99F1-662ACA442DF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07" name="AutoShape 292" descr="mail?cmd=cookie">
          <a:extLst>
            <a:ext uri="{FF2B5EF4-FFF2-40B4-BE49-F238E27FC236}">
              <a16:creationId xmlns:a16="http://schemas.microsoft.com/office/drawing/2014/main" id="{8408DE89-B863-49D0-979F-7919375FFD4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08" name="AutoShape 292" descr="mail?cmd=cookie">
          <a:extLst>
            <a:ext uri="{FF2B5EF4-FFF2-40B4-BE49-F238E27FC236}">
              <a16:creationId xmlns:a16="http://schemas.microsoft.com/office/drawing/2014/main" id="{7CD21D76-0A63-4D38-AF02-C293256E0D87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09" name="AutoShape 292" descr="mail?cmd=cookie">
          <a:extLst>
            <a:ext uri="{FF2B5EF4-FFF2-40B4-BE49-F238E27FC236}">
              <a16:creationId xmlns:a16="http://schemas.microsoft.com/office/drawing/2014/main" id="{D7530C69-FD08-49EC-ABAE-BC47B84CA22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10" name="AutoShape 292" descr="mail?cmd=cookie">
          <a:extLst>
            <a:ext uri="{FF2B5EF4-FFF2-40B4-BE49-F238E27FC236}">
              <a16:creationId xmlns:a16="http://schemas.microsoft.com/office/drawing/2014/main" id="{9126E747-5EB3-4607-9A6F-28DC06C767E3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11" name="AutoShape 292" descr="mail?cmd=cookie">
          <a:extLst>
            <a:ext uri="{FF2B5EF4-FFF2-40B4-BE49-F238E27FC236}">
              <a16:creationId xmlns:a16="http://schemas.microsoft.com/office/drawing/2014/main" id="{CF9175E0-BC7A-4B84-AE97-335B26A045F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12" name="AutoShape 292" descr="mail?cmd=cookie">
          <a:extLst>
            <a:ext uri="{FF2B5EF4-FFF2-40B4-BE49-F238E27FC236}">
              <a16:creationId xmlns:a16="http://schemas.microsoft.com/office/drawing/2014/main" id="{7067AD41-DD75-4C78-AB1D-CC53527D950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13" name="AutoShape 292" descr="mail?cmd=cookie">
          <a:extLst>
            <a:ext uri="{FF2B5EF4-FFF2-40B4-BE49-F238E27FC236}">
              <a16:creationId xmlns:a16="http://schemas.microsoft.com/office/drawing/2014/main" id="{A7A7443F-E4F8-46E7-9885-80B340622670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14" name="AutoShape 292" descr="mail?cmd=cookie">
          <a:extLst>
            <a:ext uri="{FF2B5EF4-FFF2-40B4-BE49-F238E27FC236}">
              <a16:creationId xmlns:a16="http://schemas.microsoft.com/office/drawing/2014/main" id="{92D80179-A9CD-4CAE-89C2-5EA524EAB2F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15" name="AutoShape 292" descr="mail?cmd=cookie">
          <a:extLst>
            <a:ext uri="{FF2B5EF4-FFF2-40B4-BE49-F238E27FC236}">
              <a16:creationId xmlns:a16="http://schemas.microsoft.com/office/drawing/2014/main" id="{EAAD356B-30CE-4696-9316-3C40C41093B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16" name="AutoShape 292" descr="mail?cmd=cookie">
          <a:extLst>
            <a:ext uri="{FF2B5EF4-FFF2-40B4-BE49-F238E27FC236}">
              <a16:creationId xmlns:a16="http://schemas.microsoft.com/office/drawing/2014/main" id="{D22B1CDE-7842-4651-8353-F8A99275D2A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17" name="AutoShape 292" descr="mail?cmd=cookie">
          <a:extLst>
            <a:ext uri="{FF2B5EF4-FFF2-40B4-BE49-F238E27FC236}">
              <a16:creationId xmlns:a16="http://schemas.microsoft.com/office/drawing/2014/main" id="{B97CDE5A-50FC-460D-B783-A64FDD39152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18" name="AutoShape 292" descr="mail?cmd=cookie">
          <a:extLst>
            <a:ext uri="{FF2B5EF4-FFF2-40B4-BE49-F238E27FC236}">
              <a16:creationId xmlns:a16="http://schemas.microsoft.com/office/drawing/2014/main" id="{44F76401-9A8F-49E2-B49F-F879274D1E3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19" name="AutoShape 292" descr="mail?cmd=cookie">
          <a:extLst>
            <a:ext uri="{FF2B5EF4-FFF2-40B4-BE49-F238E27FC236}">
              <a16:creationId xmlns:a16="http://schemas.microsoft.com/office/drawing/2014/main" id="{1450B9C6-3721-4DE0-9C8E-9CAC413A0D8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20" name="AutoShape 292" descr="mail?cmd=cookie">
          <a:extLst>
            <a:ext uri="{FF2B5EF4-FFF2-40B4-BE49-F238E27FC236}">
              <a16:creationId xmlns:a16="http://schemas.microsoft.com/office/drawing/2014/main" id="{3550E911-9A17-4FD4-92FC-E75FD4CDCD2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21" name="AutoShape 292" descr="mail?cmd=cookie">
          <a:extLst>
            <a:ext uri="{FF2B5EF4-FFF2-40B4-BE49-F238E27FC236}">
              <a16:creationId xmlns:a16="http://schemas.microsoft.com/office/drawing/2014/main" id="{522F50F7-4C58-45EC-B2AC-5742AB83FE1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22" name="AutoShape 292" descr="mail?cmd=cookie">
          <a:extLst>
            <a:ext uri="{FF2B5EF4-FFF2-40B4-BE49-F238E27FC236}">
              <a16:creationId xmlns:a16="http://schemas.microsoft.com/office/drawing/2014/main" id="{F30857DF-946F-4F7B-8AA2-EFCD676C31C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23" name="AutoShape 292" descr="mail?cmd=cookie">
          <a:extLst>
            <a:ext uri="{FF2B5EF4-FFF2-40B4-BE49-F238E27FC236}">
              <a16:creationId xmlns:a16="http://schemas.microsoft.com/office/drawing/2014/main" id="{108C1E5F-10D1-4456-9925-F85C357CC30D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24" name="AutoShape 292" descr="mail?cmd=cookie">
          <a:extLst>
            <a:ext uri="{FF2B5EF4-FFF2-40B4-BE49-F238E27FC236}">
              <a16:creationId xmlns:a16="http://schemas.microsoft.com/office/drawing/2014/main" id="{9E17CE7F-84F9-4CCD-A8FF-0280AB7F2CC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25" name="AutoShape 292" descr="mail?cmd=cookie">
          <a:extLst>
            <a:ext uri="{FF2B5EF4-FFF2-40B4-BE49-F238E27FC236}">
              <a16:creationId xmlns:a16="http://schemas.microsoft.com/office/drawing/2014/main" id="{2093C3D4-30A0-4BA6-94C8-583842D59AB4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26" name="AutoShape 292" descr="mail?cmd=cookie">
          <a:extLst>
            <a:ext uri="{FF2B5EF4-FFF2-40B4-BE49-F238E27FC236}">
              <a16:creationId xmlns:a16="http://schemas.microsoft.com/office/drawing/2014/main" id="{9A59AF2A-48DF-4BFA-9EDA-3177F041EF6D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27" name="AutoShape 292" descr="mail?cmd=cookie">
          <a:extLst>
            <a:ext uri="{FF2B5EF4-FFF2-40B4-BE49-F238E27FC236}">
              <a16:creationId xmlns:a16="http://schemas.microsoft.com/office/drawing/2014/main" id="{079E566E-A207-4B00-866E-71810A78BAF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28" name="AutoShape 292" descr="mail?cmd=cookie">
          <a:extLst>
            <a:ext uri="{FF2B5EF4-FFF2-40B4-BE49-F238E27FC236}">
              <a16:creationId xmlns:a16="http://schemas.microsoft.com/office/drawing/2014/main" id="{84C0F73E-748E-4127-93AF-D55C5F1A3BE7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29" name="AutoShape 292" descr="mail?cmd=cookie">
          <a:extLst>
            <a:ext uri="{FF2B5EF4-FFF2-40B4-BE49-F238E27FC236}">
              <a16:creationId xmlns:a16="http://schemas.microsoft.com/office/drawing/2014/main" id="{FD4339EE-3117-4E84-9D89-8FD1516C426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30" name="AutoShape 292" descr="mail?cmd=cookie">
          <a:extLst>
            <a:ext uri="{FF2B5EF4-FFF2-40B4-BE49-F238E27FC236}">
              <a16:creationId xmlns:a16="http://schemas.microsoft.com/office/drawing/2014/main" id="{315393A8-23A2-4DFF-8279-35E669553BF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31" name="AutoShape 292" descr="mail?cmd=cookie">
          <a:extLst>
            <a:ext uri="{FF2B5EF4-FFF2-40B4-BE49-F238E27FC236}">
              <a16:creationId xmlns:a16="http://schemas.microsoft.com/office/drawing/2014/main" id="{CABC7ACC-73CD-43CC-A2F9-3F0F73E14F4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32" name="AutoShape 292" descr="mail?cmd=cookie">
          <a:extLst>
            <a:ext uri="{FF2B5EF4-FFF2-40B4-BE49-F238E27FC236}">
              <a16:creationId xmlns:a16="http://schemas.microsoft.com/office/drawing/2014/main" id="{DF974FC1-12C5-48C9-87C0-8FB4A95BDE77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33" name="AutoShape 292" descr="mail?cmd=cookie">
          <a:extLst>
            <a:ext uri="{FF2B5EF4-FFF2-40B4-BE49-F238E27FC236}">
              <a16:creationId xmlns:a16="http://schemas.microsoft.com/office/drawing/2014/main" id="{B7169023-0363-4BF0-8938-49CBC855D93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34" name="AutoShape 292" descr="mail?cmd=cookie">
          <a:extLst>
            <a:ext uri="{FF2B5EF4-FFF2-40B4-BE49-F238E27FC236}">
              <a16:creationId xmlns:a16="http://schemas.microsoft.com/office/drawing/2014/main" id="{89D4A7CC-E4AF-48A0-A59F-B4A46109FE0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35" name="AutoShape 292" descr="mail?cmd=cookie">
          <a:extLst>
            <a:ext uri="{FF2B5EF4-FFF2-40B4-BE49-F238E27FC236}">
              <a16:creationId xmlns:a16="http://schemas.microsoft.com/office/drawing/2014/main" id="{4B064D49-9503-4EC0-9A4F-C93324924DC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36" name="AutoShape 292" descr="mail?cmd=cookie">
          <a:extLst>
            <a:ext uri="{FF2B5EF4-FFF2-40B4-BE49-F238E27FC236}">
              <a16:creationId xmlns:a16="http://schemas.microsoft.com/office/drawing/2014/main" id="{E5021CF7-2AD7-4540-8EF4-7B13DC5870C7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37" name="AutoShape 292" descr="mail?cmd=cookie">
          <a:extLst>
            <a:ext uri="{FF2B5EF4-FFF2-40B4-BE49-F238E27FC236}">
              <a16:creationId xmlns:a16="http://schemas.microsoft.com/office/drawing/2014/main" id="{5DD1434D-0ADB-41E2-B6A0-40DE453B52B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38" name="AutoShape 292" descr="mail?cmd=cookie">
          <a:extLst>
            <a:ext uri="{FF2B5EF4-FFF2-40B4-BE49-F238E27FC236}">
              <a16:creationId xmlns:a16="http://schemas.microsoft.com/office/drawing/2014/main" id="{B0AB4EC7-C466-48B9-956C-9A6B7685790B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733425"/>
    <xdr:sp macro="" textlink="">
      <xdr:nvSpPr>
        <xdr:cNvPr id="239" name="AutoShape 292" descr="mail?cmd=cookie">
          <a:extLst>
            <a:ext uri="{FF2B5EF4-FFF2-40B4-BE49-F238E27FC236}">
              <a16:creationId xmlns:a16="http://schemas.microsoft.com/office/drawing/2014/main" id="{0A1EFC3D-89FF-4C54-B50C-98C1ABCB99E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40" name="AutoShape 292" descr="mail?cmd=cookie">
          <a:extLst>
            <a:ext uri="{FF2B5EF4-FFF2-40B4-BE49-F238E27FC236}">
              <a16:creationId xmlns:a16="http://schemas.microsoft.com/office/drawing/2014/main" id="{DFAE7E2C-ED8A-43A1-9C0A-530C37057AB5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41" name="AutoShape 292" descr="mail?cmd=cookie">
          <a:extLst>
            <a:ext uri="{FF2B5EF4-FFF2-40B4-BE49-F238E27FC236}">
              <a16:creationId xmlns:a16="http://schemas.microsoft.com/office/drawing/2014/main" id="{8FAB40E2-2421-4221-8C43-BF4C492EF0AD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42" name="AutoShape 292" descr="mail?cmd=cookie">
          <a:extLst>
            <a:ext uri="{FF2B5EF4-FFF2-40B4-BE49-F238E27FC236}">
              <a16:creationId xmlns:a16="http://schemas.microsoft.com/office/drawing/2014/main" id="{CC7A6AF7-13A1-43EF-BD64-8833E3201CF6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100</xdr:row>
      <xdr:rowOff>0</xdr:rowOff>
    </xdr:from>
    <xdr:ext cx="9525" cy="971550"/>
    <xdr:sp macro="" textlink="">
      <xdr:nvSpPr>
        <xdr:cNvPr id="243" name="AutoShape 292" descr="mail?cmd=cookie">
          <a:extLst>
            <a:ext uri="{FF2B5EF4-FFF2-40B4-BE49-F238E27FC236}">
              <a16:creationId xmlns:a16="http://schemas.microsoft.com/office/drawing/2014/main" id="{3DAB933D-DE69-4027-8E32-B35DCF8A059A}"/>
            </a:ext>
          </a:extLst>
        </xdr:cNvPr>
        <xdr:cNvSpPr>
          <a:spLocks noChangeAspect="1" noChangeArrowheads="1"/>
        </xdr:cNvSpPr>
      </xdr:nvSpPr>
      <xdr:spPr bwMode="auto">
        <a:xfrm>
          <a:off x="381000" y="22945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91</xdr:row>
      <xdr:rowOff>0</xdr:rowOff>
    </xdr:from>
    <xdr:ext cx="9525" cy="1028700"/>
    <xdr:sp macro="" textlink="">
      <xdr:nvSpPr>
        <xdr:cNvPr id="244" name="AutoShape 292" descr="mail?cmd=cookie">
          <a:extLst>
            <a:ext uri="{FF2B5EF4-FFF2-40B4-BE49-F238E27FC236}">
              <a16:creationId xmlns:a16="http://schemas.microsoft.com/office/drawing/2014/main" id="{654A5C7F-3903-4E68-916A-B37175431C2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84511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91</xdr:row>
      <xdr:rowOff>0</xdr:rowOff>
    </xdr:from>
    <xdr:ext cx="9525" cy="1028700"/>
    <xdr:sp macro="" textlink="">
      <xdr:nvSpPr>
        <xdr:cNvPr id="245" name="AutoShape 292" descr="mail?cmd=cookie">
          <a:extLst>
            <a:ext uri="{FF2B5EF4-FFF2-40B4-BE49-F238E27FC236}">
              <a16:creationId xmlns:a16="http://schemas.microsoft.com/office/drawing/2014/main" id="{4433938B-5121-422F-880E-145192727BFB}"/>
            </a:ext>
          </a:extLst>
        </xdr:cNvPr>
        <xdr:cNvSpPr>
          <a:spLocks noChangeAspect="1" noChangeArrowheads="1"/>
        </xdr:cNvSpPr>
      </xdr:nvSpPr>
      <xdr:spPr bwMode="auto">
        <a:xfrm>
          <a:off x="381000" y="284511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91</xdr:row>
      <xdr:rowOff>0</xdr:rowOff>
    </xdr:from>
    <xdr:ext cx="9525" cy="1028700"/>
    <xdr:sp macro="" textlink="">
      <xdr:nvSpPr>
        <xdr:cNvPr id="246" name="AutoShape 292" descr="mail?cmd=cookie">
          <a:extLst>
            <a:ext uri="{FF2B5EF4-FFF2-40B4-BE49-F238E27FC236}">
              <a16:creationId xmlns:a16="http://schemas.microsoft.com/office/drawing/2014/main" id="{84E53E2E-EB10-4FDC-8D93-B234E1B47D80}"/>
            </a:ext>
          </a:extLst>
        </xdr:cNvPr>
        <xdr:cNvSpPr>
          <a:spLocks noChangeAspect="1" noChangeArrowheads="1"/>
        </xdr:cNvSpPr>
      </xdr:nvSpPr>
      <xdr:spPr bwMode="auto">
        <a:xfrm>
          <a:off x="381000" y="284511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91</xdr:row>
      <xdr:rowOff>0</xdr:rowOff>
    </xdr:from>
    <xdr:ext cx="9525" cy="1028700"/>
    <xdr:sp macro="" textlink="">
      <xdr:nvSpPr>
        <xdr:cNvPr id="247" name="AutoShape 292" descr="mail?cmd=cookie">
          <a:extLst>
            <a:ext uri="{FF2B5EF4-FFF2-40B4-BE49-F238E27FC236}">
              <a16:creationId xmlns:a16="http://schemas.microsoft.com/office/drawing/2014/main" id="{3E92D968-5F1D-4781-8BD2-B030BEA70977}"/>
            </a:ext>
          </a:extLst>
        </xdr:cNvPr>
        <xdr:cNvSpPr>
          <a:spLocks noChangeAspect="1" noChangeArrowheads="1"/>
        </xdr:cNvSpPr>
      </xdr:nvSpPr>
      <xdr:spPr bwMode="auto">
        <a:xfrm>
          <a:off x="381000" y="284511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91</xdr:row>
      <xdr:rowOff>0</xdr:rowOff>
    </xdr:from>
    <xdr:ext cx="9525" cy="1028700"/>
    <xdr:sp macro="" textlink="">
      <xdr:nvSpPr>
        <xdr:cNvPr id="248" name="AutoShape 292" descr="mail?cmd=cookie">
          <a:extLst>
            <a:ext uri="{FF2B5EF4-FFF2-40B4-BE49-F238E27FC236}">
              <a16:creationId xmlns:a16="http://schemas.microsoft.com/office/drawing/2014/main" id="{48CA05F0-8A89-4ED8-9315-6C87C71AD85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84511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91</xdr:row>
      <xdr:rowOff>0</xdr:rowOff>
    </xdr:from>
    <xdr:ext cx="9525" cy="1028700"/>
    <xdr:sp macro="" textlink="">
      <xdr:nvSpPr>
        <xdr:cNvPr id="249" name="AutoShape 292" descr="mail?cmd=cookie">
          <a:extLst>
            <a:ext uri="{FF2B5EF4-FFF2-40B4-BE49-F238E27FC236}">
              <a16:creationId xmlns:a16="http://schemas.microsoft.com/office/drawing/2014/main" id="{B8AE6619-CE51-47B0-812B-4B4DFCC5DC3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84511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91</xdr:row>
      <xdr:rowOff>0</xdr:rowOff>
    </xdr:from>
    <xdr:ext cx="9525" cy="1028700"/>
    <xdr:sp macro="" textlink="">
      <xdr:nvSpPr>
        <xdr:cNvPr id="250" name="AutoShape 292" descr="mail?cmd=cookie">
          <a:extLst>
            <a:ext uri="{FF2B5EF4-FFF2-40B4-BE49-F238E27FC236}">
              <a16:creationId xmlns:a16="http://schemas.microsoft.com/office/drawing/2014/main" id="{F0D1EEB8-F6A7-416D-B592-55F0D2D783C8}"/>
            </a:ext>
          </a:extLst>
        </xdr:cNvPr>
        <xdr:cNvSpPr>
          <a:spLocks noChangeAspect="1" noChangeArrowheads="1"/>
        </xdr:cNvSpPr>
      </xdr:nvSpPr>
      <xdr:spPr bwMode="auto">
        <a:xfrm>
          <a:off x="381000" y="284511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91</xdr:row>
      <xdr:rowOff>0</xdr:rowOff>
    </xdr:from>
    <xdr:ext cx="9525" cy="1028700"/>
    <xdr:sp macro="" textlink="">
      <xdr:nvSpPr>
        <xdr:cNvPr id="251" name="AutoShape 292" descr="mail?cmd=cookie">
          <a:extLst>
            <a:ext uri="{FF2B5EF4-FFF2-40B4-BE49-F238E27FC236}">
              <a16:creationId xmlns:a16="http://schemas.microsoft.com/office/drawing/2014/main" id="{59D00FE3-34DE-4DD5-8ECB-F6B7C5C08923}"/>
            </a:ext>
          </a:extLst>
        </xdr:cNvPr>
        <xdr:cNvSpPr>
          <a:spLocks noChangeAspect="1" noChangeArrowheads="1"/>
        </xdr:cNvSpPr>
      </xdr:nvSpPr>
      <xdr:spPr bwMode="auto">
        <a:xfrm>
          <a:off x="381000" y="2845117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92</xdr:row>
      <xdr:rowOff>0</xdr:rowOff>
    </xdr:from>
    <xdr:ext cx="9525" cy="1028700"/>
    <xdr:sp macro="" textlink="">
      <xdr:nvSpPr>
        <xdr:cNvPr id="252" name="AutoShape 292" descr="mail?cmd=cookie">
          <a:extLst>
            <a:ext uri="{FF2B5EF4-FFF2-40B4-BE49-F238E27FC236}">
              <a16:creationId xmlns:a16="http://schemas.microsoft.com/office/drawing/2014/main" id="{B9B0114E-99E5-4632-9187-A1FCE6197E59}"/>
            </a:ext>
          </a:extLst>
        </xdr:cNvPr>
        <xdr:cNvSpPr>
          <a:spLocks noChangeAspect="1" noChangeArrowheads="1"/>
        </xdr:cNvSpPr>
      </xdr:nvSpPr>
      <xdr:spPr bwMode="auto">
        <a:xfrm>
          <a:off x="381000" y="29108400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92</xdr:row>
      <xdr:rowOff>0</xdr:rowOff>
    </xdr:from>
    <xdr:ext cx="9525" cy="1028700"/>
    <xdr:sp macro="" textlink="">
      <xdr:nvSpPr>
        <xdr:cNvPr id="253" name="AutoShape 292" descr="mail?cmd=cookie">
          <a:extLst>
            <a:ext uri="{FF2B5EF4-FFF2-40B4-BE49-F238E27FC236}">
              <a16:creationId xmlns:a16="http://schemas.microsoft.com/office/drawing/2014/main" id="{25964E25-DDC3-4A23-9D55-24010B365B6F}"/>
            </a:ext>
          </a:extLst>
        </xdr:cNvPr>
        <xdr:cNvSpPr>
          <a:spLocks noChangeAspect="1" noChangeArrowheads="1"/>
        </xdr:cNvSpPr>
      </xdr:nvSpPr>
      <xdr:spPr bwMode="auto">
        <a:xfrm>
          <a:off x="381000" y="29108400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92</xdr:row>
      <xdr:rowOff>0</xdr:rowOff>
    </xdr:from>
    <xdr:ext cx="9525" cy="1028700"/>
    <xdr:sp macro="" textlink="">
      <xdr:nvSpPr>
        <xdr:cNvPr id="254" name="AutoShape 292" descr="mail?cmd=cookie">
          <a:extLst>
            <a:ext uri="{FF2B5EF4-FFF2-40B4-BE49-F238E27FC236}">
              <a16:creationId xmlns:a16="http://schemas.microsoft.com/office/drawing/2014/main" id="{ACBF8D0E-59F5-407F-A0D4-393FC74DBFDE}"/>
            </a:ext>
          </a:extLst>
        </xdr:cNvPr>
        <xdr:cNvSpPr>
          <a:spLocks noChangeAspect="1" noChangeArrowheads="1"/>
        </xdr:cNvSpPr>
      </xdr:nvSpPr>
      <xdr:spPr bwMode="auto">
        <a:xfrm>
          <a:off x="381000" y="29108400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92</xdr:row>
      <xdr:rowOff>0</xdr:rowOff>
    </xdr:from>
    <xdr:ext cx="9525" cy="1028700"/>
    <xdr:sp macro="" textlink="">
      <xdr:nvSpPr>
        <xdr:cNvPr id="255" name="AutoShape 292" descr="mail?cmd=cookie">
          <a:extLst>
            <a:ext uri="{FF2B5EF4-FFF2-40B4-BE49-F238E27FC236}">
              <a16:creationId xmlns:a16="http://schemas.microsoft.com/office/drawing/2014/main" id="{822CAFEB-EE49-47CB-AB20-6BB28775F973}"/>
            </a:ext>
          </a:extLst>
        </xdr:cNvPr>
        <xdr:cNvSpPr>
          <a:spLocks noChangeAspect="1" noChangeArrowheads="1"/>
        </xdr:cNvSpPr>
      </xdr:nvSpPr>
      <xdr:spPr bwMode="auto">
        <a:xfrm>
          <a:off x="381000" y="29108400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92</xdr:row>
      <xdr:rowOff>0</xdr:rowOff>
    </xdr:from>
    <xdr:ext cx="9525" cy="1028700"/>
    <xdr:sp macro="" textlink="">
      <xdr:nvSpPr>
        <xdr:cNvPr id="256" name="AutoShape 292" descr="mail?cmd=cookie">
          <a:extLst>
            <a:ext uri="{FF2B5EF4-FFF2-40B4-BE49-F238E27FC236}">
              <a16:creationId xmlns:a16="http://schemas.microsoft.com/office/drawing/2014/main" id="{D2B9558C-2B98-417D-9305-BC18AB5A4221}"/>
            </a:ext>
          </a:extLst>
        </xdr:cNvPr>
        <xdr:cNvSpPr>
          <a:spLocks noChangeAspect="1" noChangeArrowheads="1"/>
        </xdr:cNvSpPr>
      </xdr:nvSpPr>
      <xdr:spPr bwMode="auto">
        <a:xfrm>
          <a:off x="381000" y="29108400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92</xdr:row>
      <xdr:rowOff>0</xdr:rowOff>
    </xdr:from>
    <xdr:ext cx="9525" cy="1028700"/>
    <xdr:sp macro="" textlink="">
      <xdr:nvSpPr>
        <xdr:cNvPr id="257" name="AutoShape 292" descr="mail?cmd=cookie">
          <a:extLst>
            <a:ext uri="{FF2B5EF4-FFF2-40B4-BE49-F238E27FC236}">
              <a16:creationId xmlns:a16="http://schemas.microsoft.com/office/drawing/2014/main" id="{34CF198B-7EBB-4A0B-B845-7205912E2992}"/>
            </a:ext>
          </a:extLst>
        </xdr:cNvPr>
        <xdr:cNvSpPr>
          <a:spLocks noChangeAspect="1" noChangeArrowheads="1"/>
        </xdr:cNvSpPr>
      </xdr:nvSpPr>
      <xdr:spPr bwMode="auto">
        <a:xfrm>
          <a:off x="381000" y="29108400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92</xdr:row>
      <xdr:rowOff>0</xdr:rowOff>
    </xdr:from>
    <xdr:ext cx="9525" cy="1028700"/>
    <xdr:sp macro="" textlink="">
      <xdr:nvSpPr>
        <xdr:cNvPr id="258" name="AutoShape 292" descr="mail?cmd=cookie">
          <a:extLst>
            <a:ext uri="{FF2B5EF4-FFF2-40B4-BE49-F238E27FC236}">
              <a16:creationId xmlns:a16="http://schemas.microsoft.com/office/drawing/2014/main" id="{835D7094-03FF-486C-8400-0A34EAA0C78C}"/>
            </a:ext>
          </a:extLst>
        </xdr:cNvPr>
        <xdr:cNvSpPr>
          <a:spLocks noChangeAspect="1" noChangeArrowheads="1"/>
        </xdr:cNvSpPr>
      </xdr:nvSpPr>
      <xdr:spPr bwMode="auto">
        <a:xfrm>
          <a:off x="381000" y="29108400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476250</xdr:colOff>
      <xdr:row>92</xdr:row>
      <xdr:rowOff>0</xdr:rowOff>
    </xdr:from>
    <xdr:ext cx="9525" cy="1028700"/>
    <xdr:sp macro="" textlink="">
      <xdr:nvSpPr>
        <xdr:cNvPr id="259" name="AutoShape 292" descr="mail?cmd=cookie">
          <a:extLst>
            <a:ext uri="{FF2B5EF4-FFF2-40B4-BE49-F238E27FC236}">
              <a16:creationId xmlns:a16="http://schemas.microsoft.com/office/drawing/2014/main" id="{3A89BA70-9089-49EE-97D8-7597770832E8}"/>
            </a:ext>
          </a:extLst>
        </xdr:cNvPr>
        <xdr:cNvSpPr>
          <a:spLocks noChangeAspect="1" noChangeArrowheads="1"/>
        </xdr:cNvSpPr>
      </xdr:nvSpPr>
      <xdr:spPr bwMode="auto">
        <a:xfrm>
          <a:off x="1134341" y="2586470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60" name="AutoShape 292" descr="mail?cmd=cookie">
          <a:extLst>
            <a:ext uri="{FF2B5EF4-FFF2-40B4-BE49-F238E27FC236}">
              <a16:creationId xmlns:a16="http://schemas.microsoft.com/office/drawing/2014/main" id="{B19A9B80-DEE7-4357-AE0A-A3EA0DBE1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61" name="AutoShape 292" descr="mail?cmd=cookie">
          <a:extLst>
            <a:ext uri="{FF2B5EF4-FFF2-40B4-BE49-F238E27FC236}">
              <a16:creationId xmlns:a16="http://schemas.microsoft.com/office/drawing/2014/main" id="{65616929-BA06-4E15-ABAB-C1201ECB5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62" name="AutoShape 292" descr="mail?cmd=cookie">
          <a:extLst>
            <a:ext uri="{FF2B5EF4-FFF2-40B4-BE49-F238E27FC236}">
              <a16:creationId xmlns:a16="http://schemas.microsoft.com/office/drawing/2014/main" id="{CD75A961-5001-4120-8A51-EE7C8083F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63" name="AutoShape 292" descr="mail?cmd=cookie">
          <a:extLst>
            <a:ext uri="{FF2B5EF4-FFF2-40B4-BE49-F238E27FC236}">
              <a16:creationId xmlns:a16="http://schemas.microsoft.com/office/drawing/2014/main" id="{23C9CF4F-7DA5-458C-AE52-BDB59985DF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64" name="AutoShape 292" descr="mail?cmd=cookie">
          <a:extLst>
            <a:ext uri="{FF2B5EF4-FFF2-40B4-BE49-F238E27FC236}">
              <a16:creationId xmlns:a16="http://schemas.microsoft.com/office/drawing/2014/main" id="{5F641C22-60AA-4210-AF1E-27F408A2E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65" name="AutoShape 292" descr="mail?cmd=cookie">
          <a:extLst>
            <a:ext uri="{FF2B5EF4-FFF2-40B4-BE49-F238E27FC236}">
              <a16:creationId xmlns:a16="http://schemas.microsoft.com/office/drawing/2014/main" id="{9C206856-0BCA-4EE5-B94F-F63A5A2EB0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66" name="AutoShape 292" descr="mail?cmd=cookie">
          <a:extLst>
            <a:ext uri="{FF2B5EF4-FFF2-40B4-BE49-F238E27FC236}">
              <a16:creationId xmlns:a16="http://schemas.microsoft.com/office/drawing/2014/main" id="{852D852D-701C-4155-866A-4DDB6F626E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67" name="AutoShape 292" descr="mail?cmd=cookie">
          <a:extLst>
            <a:ext uri="{FF2B5EF4-FFF2-40B4-BE49-F238E27FC236}">
              <a16:creationId xmlns:a16="http://schemas.microsoft.com/office/drawing/2014/main" id="{C0AEE667-A4FD-450E-AC19-7CFBA74408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68" name="AutoShape 292" descr="mail?cmd=cookie">
          <a:extLst>
            <a:ext uri="{FF2B5EF4-FFF2-40B4-BE49-F238E27FC236}">
              <a16:creationId xmlns:a16="http://schemas.microsoft.com/office/drawing/2014/main" id="{30FB6FA3-FF70-4EBB-9C37-B808BFF1E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69" name="AutoShape 292" descr="mail?cmd=cookie">
          <a:extLst>
            <a:ext uri="{FF2B5EF4-FFF2-40B4-BE49-F238E27FC236}">
              <a16:creationId xmlns:a16="http://schemas.microsoft.com/office/drawing/2014/main" id="{9095C6F0-42D0-45DA-BC6E-42B944C8A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70" name="AutoShape 292" descr="mail?cmd=cookie">
          <a:extLst>
            <a:ext uri="{FF2B5EF4-FFF2-40B4-BE49-F238E27FC236}">
              <a16:creationId xmlns:a16="http://schemas.microsoft.com/office/drawing/2014/main" id="{C7C3028E-E38C-418A-9540-4560987633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71" name="AutoShape 292" descr="mail?cmd=cookie">
          <a:extLst>
            <a:ext uri="{FF2B5EF4-FFF2-40B4-BE49-F238E27FC236}">
              <a16:creationId xmlns:a16="http://schemas.microsoft.com/office/drawing/2014/main" id="{8DA3A869-AB9E-463A-B4C4-7D1E888D0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72" name="AutoShape 292" descr="mail?cmd=cookie">
          <a:extLst>
            <a:ext uri="{FF2B5EF4-FFF2-40B4-BE49-F238E27FC236}">
              <a16:creationId xmlns:a16="http://schemas.microsoft.com/office/drawing/2014/main" id="{B5BA1D5F-9888-4A70-B873-8E114E7B8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73" name="AutoShape 292" descr="mail?cmd=cookie">
          <a:extLst>
            <a:ext uri="{FF2B5EF4-FFF2-40B4-BE49-F238E27FC236}">
              <a16:creationId xmlns:a16="http://schemas.microsoft.com/office/drawing/2014/main" id="{C1D21411-353B-4D40-968A-72F3D01BF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74" name="AutoShape 292" descr="mail?cmd=cookie">
          <a:extLst>
            <a:ext uri="{FF2B5EF4-FFF2-40B4-BE49-F238E27FC236}">
              <a16:creationId xmlns:a16="http://schemas.microsoft.com/office/drawing/2014/main" id="{F028AC65-EAC6-4A16-BD50-640E505F97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75" name="AutoShape 292" descr="mail?cmd=cookie">
          <a:extLst>
            <a:ext uri="{FF2B5EF4-FFF2-40B4-BE49-F238E27FC236}">
              <a16:creationId xmlns:a16="http://schemas.microsoft.com/office/drawing/2014/main" id="{582F4FC1-EE90-4968-B08F-D9D0985EC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76" name="AutoShape 292" descr="mail?cmd=cookie">
          <a:extLst>
            <a:ext uri="{FF2B5EF4-FFF2-40B4-BE49-F238E27FC236}">
              <a16:creationId xmlns:a16="http://schemas.microsoft.com/office/drawing/2014/main" id="{333A73F4-6CFA-4C1E-AC58-B9E5983DE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77" name="AutoShape 292" descr="mail?cmd=cookie">
          <a:extLst>
            <a:ext uri="{FF2B5EF4-FFF2-40B4-BE49-F238E27FC236}">
              <a16:creationId xmlns:a16="http://schemas.microsoft.com/office/drawing/2014/main" id="{84E321CF-2710-4054-8D8A-D2C04B72E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78" name="AutoShape 292" descr="mail?cmd=cookie">
          <a:extLst>
            <a:ext uri="{FF2B5EF4-FFF2-40B4-BE49-F238E27FC236}">
              <a16:creationId xmlns:a16="http://schemas.microsoft.com/office/drawing/2014/main" id="{C76DD659-A842-42F4-8198-8804E3BB4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104775</xdr:rowOff>
    </xdr:to>
    <xdr:sp macro="" textlink="">
      <xdr:nvSpPr>
        <xdr:cNvPr id="279" name="AutoShape 292" descr="mail?cmd=cookie">
          <a:extLst>
            <a:ext uri="{FF2B5EF4-FFF2-40B4-BE49-F238E27FC236}">
              <a16:creationId xmlns:a16="http://schemas.microsoft.com/office/drawing/2014/main" id="{CA1AA66E-5FFB-4F16-B556-0AB5463D3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91084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80" name="AutoShape 292" descr="mail?cmd=cookie">
          <a:extLst>
            <a:ext uri="{FF2B5EF4-FFF2-40B4-BE49-F238E27FC236}">
              <a16:creationId xmlns:a16="http://schemas.microsoft.com/office/drawing/2014/main" id="{5A3FF9CD-99A0-4E46-BCB7-6FEA92D36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81" name="AutoShape 292" descr="mail?cmd=cookie">
          <a:extLst>
            <a:ext uri="{FF2B5EF4-FFF2-40B4-BE49-F238E27FC236}">
              <a16:creationId xmlns:a16="http://schemas.microsoft.com/office/drawing/2014/main" id="{39CEA619-C8BC-42C7-89ED-7FC850253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82" name="AutoShape 292" descr="mail?cmd=cookie">
          <a:extLst>
            <a:ext uri="{FF2B5EF4-FFF2-40B4-BE49-F238E27FC236}">
              <a16:creationId xmlns:a16="http://schemas.microsoft.com/office/drawing/2014/main" id="{691FA540-CDF4-4789-A658-739CA8EE0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83" name="AutoShape 292" descr="mail?cmd=cookie">
          <a:extLst>
            <a:ext uri="{FF2B5EF4-FFF2-40B4-BE49-F238E27FC236}">
              <a16:creationId xmlns:a16="http://schemas.microsoft.com/office/drawing/2014/main" id="{D74EB4E9-8C62-451E-B03A-865DF6947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84" name="AutoShape 292" descr="mail?cmd=cookie">
          <a:extLst>
            <a:ext uri="{FF2B5EF4-FFF2-40B4-BE49-F238E27FC236}">
              <a16:creationId xmlns:a16="http://schemas.microsoft.com/office/drawing/2014/main" id="{1649F2FF-55DD-499A-9100-08C9E198EE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85" name="AutoShape 292" descr="mail?cmd=cookie">
          <a:extLst>
            <a:ext uri="{FF2B5EF4-FFF2-40B4-BE49-F238E27FC236}">
              <a16:creationId xmlns:a16="http://schemas.microsoft.com/office/drawing/2014/main" id="{D683F916-C61E-49F8-82DA-4F192D1CD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86" name="AutoShape 292" descr="mail?cmd=cookie">
          <a:extLst>
            <a:ext uri="{FF2B5EF4-FFF2-40B4-BE49-F238E27FC236}">
              <a16:creationId xmlns:a16="http://schemas.microsoft.com/office/drawing/2014/main" id="{C63499E5-7A16-4E7B-8044-6E7BE58F6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95</xdr:row>
      <xdr:rowOff>67757</xdr:rowOff>
    </xdr:to>
    <xdr:sp macro="" textlink="">
      <xdr:nvSpPr>
        <xdr:cNvPr id="287" name="AutoShape 292" descr="mail?cmd=cookie">
          <a:extLst>
            <a:ext uri="{FF2B5EF4-FFF2-40B4-BE49-F238E27FC236}">
              <a16:creationId xmlns:a16="http://schemas.microsoft.com/office/drawing/2014/main" id="{E533EA42-D771-4F13-AA5F-AACDFED654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8451175"/>
          <a:ext cx="9525" cy="1026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</xdr:colOff>
      <xdr:row>68</xdr:row>
      <xdr:rowOff>59531</xdr:rowOff>
    </xdr:from>
    <xdr:ext cx="9525" cy="971550"/>
    <xdr:sp macro="" textlink="">
      <xdr:nvSpPr>
        <xdr:cNvPr id="2" name="AutoShape 292" descr="mail?cmd=cookie">
          <a:extLst>
            <a:ext uri="{FF2B5EF4-FFF2-40B4-BE49-F238E27FC236}">
              <a16:creationId xmlns:a16="http://schemas.microsoft.com/office/drawing/2014/main" id="{EEC12754-B50F-4E7D-812C-43438BD3BF90}"/>
            </a:ext>
          </a:extLst>
        </xdr:cNvPr>
        <xdr:cNvSpPr>
          <a:spLocks noChangeAspect="1" noChangeArrowheads="1"/>
        </xdr:cNvSpPr>
      </xdr:nvSpPr>
      <xdr:spPr bwMode="auto">
        <a:xfrm>
          <a:off x="11906" y="25977056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3" name="AutoShape 292" descr="mail?cmd=cookie">
          <a:extLst>
            <a:ext uri="{FF2B5EF4-FFF2-40B4-BE49-F238E27FC236}">
              <a16:creationId xmlns:a16="http://schemas.microsoft.com/office/drawing/2014/main" id="{77EB6810-117D-469B-9ECB-419F7F49524B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4" name="AutoShape 292" descr="mail?cmd=cookie">
          <a:extLst>
            <a:ext uri="{FF2B5EF4-FFF2-40B4-BE49-F238E27FC236}">
              <a16:creationId xmlns:a16="http://schemas.microsoft.com/office/drawing/2014/main" id="{95FD7EB5-1D3E-4AA6-9A9B-399E576A88B4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5" name="AutoShape 292" descr="mail?cmd=cookie">
          <a:extLst>
            <a:ext uri="{FF2B5EF4-FFF2-40B4-BE49-F238E27FC236}">
              <a16:creationId xmlns:a16="http://schemas.microsoft.com/office/drawing/2014/main" id="{63B133DC-1B7B-4056-B331-06A118ACABB3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6" name="AutoShape 292" descr="mail?cmd=cookie">
          <a:extLst>
            <a:ext uri="{FF2B5EF4-FFF2-40B4-BE49-F238E27FC236}">
              <a16:creationId xmlns:a16="http://schemas.microsoft.com/office/drawing/2014/main" id="{A1D9ABC1-2DE8-4F5A-9027-763B108A2E11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7" name="AutoShape 292" descr="mail?cmd=cookie">
          <a:extLst>
            <a:ext uri="{FF2B5EF4-FFF2-40B4-BE49-F238E27FC236}">
              <a16:creationId xmlns:a16="http://schemas.microsoft.com/office/drawing/2014/main" id="{643CF4B5-74D1-4E97-8BF3-F751339998EF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8" name="AutoShape 292" descr="mail?cmd=cookie">
          <a:extLst>
            <a:ext uri="{FF2B5EF4-FFF2-40B4-BE49-F238E27FC236}">
              <a16:creationId xmlns:a16="http://schemas.microsoft.com/office/drawing/2014/main" id="{2A15E3A1-F855-459F-AAA7-5A5E2D95B09C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9" name="AutoShape 292" descr="mail?cmd=cookie">
          <a:extLst>
            <a:ext uri="{FF2B5EF4-FFF2-40B4-BE49-F238E27FC236}">
              <a16:creationId xmlns:a16="http://schemas.microsoft.com/office/drawing/2014/main" id="{489F4949-4444-4F25-B807-4CF6D6ADE7FD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10" name="AutoShape 292" descr="mail?cmd=cookie">
          <a:extLst>
            <a:ext uri="{FF2B5EF4-FFF2-40B4-BE49-F238E27FC236}">
              <a16:creationId xmlns:a16="http://schemas.microsoft.com/office/drawing/2014/main" id="{E4FA64E0-1575-499A-905F-A719DD5827E0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11" name="AutoShape 292" descr="mail?cmd=cookie">
          <a:extLst>
            <a:ext uri="{FF2B5EF4-FFF2-40B4-BE49-F238E27FC236}">
              <a16:creationId xmlns:a16="http://schemas.microsoft.com/office/drawing/2014/main" id="{826D9E7E-8BFC-4CD4-9F3A-AB7A8DD1ABD0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12" name="AutoShape 292" descr="mail?cmd=cookie">
          <a:extLst>
            <a:ext uri="{FF2B5EF4-FFF2-40B4-BE49-F238E27FC236}">
              <a16:creationId xmlns:a16="http://schemas.microsoft.com/office/drawing/2014/main" id="{88476BC1-7F56-4C66-BE26-A0730F8AE353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13" name="AutoShape 292" descr="mail?cmd=cookie">
          <a:extLst>
            <a:ext uri="{FF2B5EF4-FFF2-40B4-BE49-F238E27FC236}">
              <a16:creationId xmlns:a16="http://schemas.microsoft.com/office/drawing/2014/main" id="{4A9772D9-CC40-4207-94C6-FEE1A0E50820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14" name="AutoShape 292" descr="mail?cmd=cookie">
          <a:extLst>
            <a:ext uri="{FF2B5EF4-FFF2-40B4-BE49-F238E27FC236}">
              <a16:creationId xmlns:a16="http://schemas.microsoft.com/office/drawing/2014/main" id="{43E1EF4F-C583-4B13-AC6B-98C2B00C3EB2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15" name="AutoShape 292" descr="mail?cmd=cookie">
          <a:extLst>
            <a:ext uri="{FF2B5EF4-FFF2-40B4-BE49-F238E27FC236}">
              <a16:creationId xmlns:a16="http://schemas.microsoft.com/office/drawing/2014/main" id="{0441F04C-3E2B-4128-895F-DE6B7C2635FF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16" name="AutoShape 292" descr="mail?cmd=cookie">
          <a:extLst>
            <a:ext uri="{FF2B5EF4-FFF2-40B4-BE49-F238E27FC236}">
              <a16:creationId xmlns:a16="http://schemas.microsoft.com/office/drawing/2014/main" id="{93C65C8F-11A9-46A5-BC8A-A4D80AED6DAA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17" name="AutoShape 292" descr="mail?cmd=cookie">
          <a:extLst>
            <a:ext uri="{FF2B5EF4-FFF2-40B4-BE49-F238E27FC236}">
              <a16:creationId xmlns:a16="http://schemas.microsoft.com/office/drawing/2014/main" id="{AE646533-84A9-4C99-9D16-FC8FB2AD3469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18" name="AutoShape 292" descr="mail?cmd=cookie">
          <a:extLst>
            <a:ext uri="{FF2B5EF4-FFF2-40B4-BE49-F238E27FC236}">
              <a16:creationId xmlns:a16="http://schemas.microsoft.com/office/drawing/2014/main" id="{0BF24498-A8E9-4C90-A652-0B7EA26BDA80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19" name="AutoShape 292" descr="mail?cmd=cookie">
          <a:extLst>
            <a:ext uri="{FF2B5EF4-FFF2-40B4-BE49-F238E27FC236}">
              <a16:creationId xmlns:a16="http://schemas.microsoft.com/office/drawing/2014/main" id="{12CFFF05-BDA1-4FB3-87E2-F0CA1077281C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20" name="AutoShape 292" descr="mail?cmd=cookie">
          <a:extLst>
            <a:ext uri="{FF2B5EF4-FFF2-40B4-BE49-F238E27FC236}">
              <a16:creationId xmlns:a16="http://schemas.microsoft.com/office/drawing/2014/main" id="{9F20067A-9B3F-4D2A-B0F8-8D5717E533C8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21" name="AutoShape 292" descr="mail?cmd=cookie">
          <a:extLst>
            <a:ext uri="{FF2B5EF4-FFF2-40B4-BE49-F238E27FC236}">
              <a16:creationId xmlns:a16="http://schemas.microsoft.com/office/drawing/2014/main" id="{49961680-717F-4E2D-A0F5-E8032282B629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22" name="AutoShape 292" descr="mail?cmd=cookie">
          <a:extLst>
            <a:ext uri="{FF2B5EF4-FFF2-40B4-BE49-F238E27FC236}">
              <a16:creationId xmlns:a16="http://schemas.microsoft.com/office/drawing/2014/main" id="{E568628D-C82B-46B9-9F06-768F6DCD880A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23" name="AutoShape 292" descr="mail?cmd=cookie">
          <a:extLst>
            <a:ext uri="{FF2B5EF4-FFF2-40B4-BE49-F238E27FC236}">
              <a16:creationId xmlns:a16="http://schemas.microsoft.com/office/drawing/2014/main" id="{D4997CB4-45C5-42C0-9DD9-606A88E4E523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24" name="AutoShape 292" descr="mail?cmd=cookie">
          <a:extLst>
            <a:ext uri="{FF2B5EF4-FFF2-40B4-BE49-F238E27FC236}">
              <a16:creationId xmlns:a16="http://schemas.microsoft.com/office/drawing/2014/main" id="{80144F2C-0244-4EF9-A7BA-18A27FD1CAE8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25" name="AutoShape 292" descr="mail?cmd=cookie">
          <a:extLst>
            <a:ext uri="{FF2B5EF4-FFF2-40B4-BE49-F238E27FC236}">
              <a16:creationId xmlns:a16="http://schemas.microsoft.com/office/drawing/2014/main" id="{0A6FE827-771C-448E-914C-AB00D94F0B15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26" name="AutoShape 292" descr="mail?cmd=cookie">
          <a:extLst>
            <a:ext uri="{FF2B5EF4-FFF2-40B4-BE49-F238E27FC236}">
              <a16:creationId xmlns:a16="http://schemas.microsoft.com/office/drawing/2014/main" id="{0B3C0B91-856A-49E7-9D95-42E3F3D20C5C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27" name="AutoShape 292" descr="mail?cmd=cookie">
          <a:extLst>
            <a:ext uri="{FF2B5EF4-FFF2-40B4-BE49-F238E27FC236}">
              <a16:creationId xmlns:a16="http://schemas.microsoft.com/office/drawing/2014/main" id="{3D47074C-85BD-47AD-B52B-61DB7B76545A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733425"/>
    <xdr:sp macro="" textlink="">
      <xdr:nvSpPr>
        <xdr:cNvPr id="28" name="AutoShape 292" descr="mail?cmd=cookie">
          <a:extLst>
            <a:ext uri="{FF2B5EF4-FFF2-40B4-BE49-F238E27FC236}">
              <a16:creationId xmlns:a16="http://schemas.microsoft.com/office/drawing/2014/main" id="{93445BB5-DF27-4EB4-9F0C-A215754677C2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29" name="AutoShape 292" descr="mail?cmd=cookie">
          <a:extLst>
            <a:ext uri="{FF2B5EF4-FFF2-40B4-BE49-F238E27FC236}">
              <a16:creationId xmlns:a16="http://schemas.microsoft.com/office/drawing/2014/main" id="{912D0774-DD89-43D4-BD2A-7903AD951D09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9525" cy="971550"/>
    <xdr:sp macro="" textlink="">
      <xdr:nvSpPr>
        <xdr:cNvPr id="30" name="AutoShape 292" descr="mail?cmd=cookie">
          <a:extLst>
            <a:ext uri="{FF2B5EF4-FFF2-40B4-BE49-F238E27FC236}">
              <a16:creationId xmlns:a16="http://schemas.microsoft.com/office/drawing/2014/main" id="{AE04040F-8EA2-4E30-B41A-A10E56DEFD76}"/>
            </a:ext>
          </a:extLst>
        </xdr:cNvPr>
        <xdr:cNvSpPr>
          <a:spLocks noChangeAspect="1" noChangeArrowheads="1"/>
        </xdr:cNvSpPr>
      </xdr:nvSpPr>
      <xdr:spPr bwMode="auto">
        <a:xfrm>
          <a:off x="0" y="25917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9525" cy="295275"/>
    <xdr:sp macro="" textlink="">
      <xdr:nvSpPr>
        <xdr:cNvPr id="31" name="AutoShape 292" descr="mail?cmd=cookie">
          <a:extLst>
            <a:ext uri="{FF2B5EF4-FFF2-40B4-BE49-F238E27FC236}">
              <a16:creationId xmlns:a16="http://schemas.microsoft.com/office/drawing/2014/main" id="{9DC48F9C-46A3-4D11-B2CD-C86119C573A8}"/>
            </a:ext>
          </a:extLst>
        </xdr:cNvPr>
        <xdr:cNvSpPr>
          <a:spLocks noChangeAspect="1" noChangeArrowheads="1"/>
        </xdr:cNvSpPr>
      </xdr:nvSpPr>
      <xdr:spPr bwMode="auto">
        <a:xfrm>
          <a:off x="0" y="451580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9525" cy="295275"/>
    <xdr:sp macro="" textlink="">
      <xdr:nvSpPr>
        <xdr:cNvPr id="32" name="AutoShape 292" descr="mail?cmd=cookie">
          <a:extLst>
            <a:ext uri="{FF2B5EF4-FFF2-40B4-BE49-F238E27FC236}">
              <a16:creationId xmlns:a16="http://schemas.microsoft.com/office/drawing/2014/main" id="{59E8FD7A-C37D-4D33-B9D0-037ABD2571BD}"/>
            </a:ext>
          </a:extLst>
        </xdr:cNvPr>
        <xdr:cNvSpPr>
          <a:spLocks noChangeAspect="1" noChangeArrowheads="1"/>
        </xdr:cNvSpPr>
      </xdr:nvSpPr>
      <xdr:spPr bwMode="auto">
        <a:xfrm>
          <a:off x="0" y="451580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9525" cy="104775"/>
    <xdr:sp macro="" textlink="">
      <xdr:nvSpPr>
        <xdr:cNvPr id="33" name="AutoShape 292" descr="mail?cmd=cookie">
          <a:extLst>
            <a:ext uri="{FF2B5EF4-FFF2-40B4-BE49-F238E27FC236}">
              <a16:creationId xmlns:a16="http://schemas.microsoft.com/office/drawing/2014/main" id="{44E80EB9-5B61-4CD1-94BD-9B581A4EF166}"/>
            </a:ext>
          </a:extLst>
        </xdr:cNvPr>
        <xdr:cNvSpPr>
          <a:spLocks noChangeAspect="1" noChangeArrowheads="1"/>
        </xdr:cNvSpPr>
      </xdr:nvSpPr>
      <xdr:spPr bwMode="auto">
        <a:xfrm>
          <a:off x="0" y="451580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9525" cy="104775"/>
    <xdr:sp macro="" textlink="">
      <xdr:nvSpPr>
        <xdr:cNvPr id="34" name="AutoShape 292" descr="mail?cmd=cookie">
          <a:extLst>
            <a:ext uri="{FF2B5EF4-FFF2-40B4-BE49-F238E27FC236}">
              <a16:creationId xmlns:a16="http://schemas.microsoft.com/office/drawing/2014/main" id="{ECFF36C0-8594-422D-BA74-619B07435914}"/>
            </a:ext>
          </a:extLst>
        </xdr:cNvPr>
        <xdr:cNvSpPr>
          <a:spLocks noChangeAspect="1" noChangeArrowheads="1"/>
        </xdr:cNvSpPr>
      </xdr:nvSpPr>
      <xdr:spPr bwMode="auto">
        <a:xfrm>
          <a:off x="0" y="451580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9525" cy="104775"/>
    <xdr:sp macro="" textlink="">
      <xdr:nvSpPr>
        <xdr:cNvPr id="35" name="AutoShape 292" descr="mail?cmd=cookie">
          <a:extLst>
            <a:ext uri="{FF2B5EF4-FFF2-40B4-BE49-F238E27FC236}">
              <a16:creationId xmlns:a16="http://schemas.microsoft.com/office/drawing/2014/main" id="{009F7CCA-6C17-438F-8424-8BB75DBC462A}"/>
            </a:ext>
          </a:extLst>
        </xdr:cNvPr>
        <xdr:cNvSpPr>
          <a:spLocks noChangeAspect="1" noChangeArrowheads="1"/>
        </xdr:cNvSpPr>
      </xdr:nvSpPr>
      <xdr:spPr bwMode="auto">
        <a:xfrm>
          <a:off x="0" y="451580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9525" cy="295275"/>
    <xdr:sp macro="" textlink="">
      <xdr:nvSpPr>
        <xdr:cNvPr id="36" name="AutoShape 292" descr="mail?cmd=cookie">
          <a:extLst>
            <a:ext uri="{FF2B5EF4-FFF2-40B4-BE49-F238E27FC236}">
              <a16:creationId xmlns:a16="http://schemas.microsoft.com/office/drawing/2014/main" id="{2F5E7446-CA60-44C1-9CE8-C8BFA4617E3A}"/>
            </a:ext>
          </a:extLst>
        </xdr:cNvPr>
        <xdr:cNvSpPr>
          <a:spLocks noChangeAspect="1" noChangeArrowheads="1"/>
        </xdr:cNvSpPr>
      </xdr:nvSpPr>
      <xdr:spPr bwMode="auto">
        <a:xfrm>
          <a:off x="0" y="451580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9525" cy="295275"/>
    <xdr:sp macro="" textlink="">
      <xdr:nvSpPr>
        <xdr:cNvPr id="37" name="AutoShape 292" descr="mail?cmd=cookie">
          <a:extLst>
            <a:ext uri="{FF2B5EF4-FFF2-40B4-BE49-F238E27FC236}">
              <a16:creationId xmlns:a16="http://schemas.microsoft.com/office/drawing/2014/main" id="{2CB39ECC-5785-49BB-80BD-D8F8C39B791D}"/>
            </a:ext>
          </a:extLst>
        </xdr:cNvPr>
        <xdr:cNvSpPr>
          <a:spLocks noChangeAspect="1" noChangeArrowheads="1"/>
        </xdr:cNvSpPr>
      </xdr:nvSpPr>
      <xdr:spPr bwMode="auto">
        <a:xfrm>
          <a:off x="0" y="451580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44</xdr:row>
      <xdr:rowOff>0</xdr:rowOff>
    </xdr:from>
    <xdr:ext cx="9525" cy="266700"/>
    <xdr:sp macro="" textlink="">
      <xdr:nvSpPr>
        <xdr:cNvPr id="38" name="AutoShape 292" descr="mail?cmd=cookie">
          <a:extLst>
            <a:ext uri="{FF2B5EF4-FFF2-40B4-BE49-F238E27FC236}">
              <a16:creationId xmlns:a16="http://schemas.microsoft.com/office/drawing/2014/main" id="{C74CB730-77FC-4032-B727-E3F14F6DB66B}"/>
            </a:ext>
          </a:extLst>
        </xdr:cNvPr>
        <xdr:cNvSpPr>
          <a:spLocks noChangeAspect="1" noChangeArrowheads="1"/>
        </xdr:cNvSpPr>
      </xdr:nvSpPr>
      <xdr:spPr bwMode="auto">
        <a:xfrm>
          <a:off x="0" y="165068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44</xdr:row>
      <xdr:rowOff>0</xdr:rowOff>
    </xdr:from>
    <xdr:ext cx="9525" cy="266700"/>
    <xdr:sp macro="" textlink="">
      <xdr:nvSpPr>
        <xdr:cNvPr id="39" name="AutoShape 292" descr="mail?cmd=cookie">
          <a:extLst>
            <a:ext uri="{FF2B5EF4-FFF2-40B4-BE49-F238E27FC236}">
              <a16:creationId xmlns:a16="http://schemas.microsoft.com/office/drawing/2014/main" id="{30D68AE7-F804-4815-ABF8-98557EEF22A4}"/>
            </a:ext>
          </a:extLst>
        </xdr:cNvPr>
        <xdr:cNvSpPr>
          <a:spLocks noChangeAspect="1" noChangeArrowheads="1"/>
        </xdr:cNvSpPr>
      </xdr:nvSpPr>
      <xdr:spPr bwMode="auto">
        <a:xfrm>
          <a:off x="0" y="165068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44</xdr:row>
      <xdr:rowOff>0</xdr:rowOff>
    </xdr:from>
    <xdr:ext cx="9525" cy="104775"/>
    <xdr:sp macro="" textlink="">
      <xdr:nvSpPr>
        <xdr:cNvPr id="40" name="AutoShape 292" descr="mail?cmd=cookie">
          <a:extLst>
            <a:ext uri="{FF2B5EF4-FFF2-40B4-BE49-F238E27FC236}">
              <a16:creationId xmlns:a16="http://schemas.microsoft.com/office/drawing/2014/main" id="{29F2218C-973C-419B-BAEC-0C8F9CC9D098}"/>
            </a:ext>
          </a:extLst>
        </xdr:cNvPr>
        <xdr:cNvSpPr>
          <a:spLocks noChangeAspect="1" noChangeArrowheads="1"/>
        </xdr:cNvSpPr>
      </xdr:nvSpPr>
      <xdr:spPr bwMode="auto">
        <a:xfrm>
          <a:off x="0" y="165068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44</xdr:row>
      <xdr:rowOff>0</xdr:rowOff>
    </xdr:from>
    <xdr:ext cx="9525" cy="104775"/>
    <xdr:sp macro="" textlink="">
      <xdr:nvSpPr>
        <xdr:cNvPr id="41" name="AutoShape 292" descr="mail?cmd=cookie">
          <a:extLst>
            <a:ext uri="{FF2B5EF4-FFF2-40B4-BE49-F238E27FC236}">
              <a16:creationId xmlns:a16="http://schemas.microsoft.com/office/drawing/2014/main" id="{E80B9CEB-4623-4659-9A05-19AC1AD3ACC7}"/>
            </a:ext>
          </a:extLst>
        </xdr:cNvPr>
        <xdr:cNvSpPr>
          <a:spLocks noChangeAspect="1" noChangeArrowheads="1"/>
        </xdr:cNvSpPr>
      </xdr:nvSpPr>
      <xdr:spPr bwMode="auto">
        <a:xfrm>
          <a:off x="0" y="165068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44</xdr:row>
      <xdr:rowOff>0</xdr:rowOff>
    </xdr:from>
    <xdr:ext cx="9525" cy="104775"/>
    <xdr:sp macro="" textlink="">
      <xdr:nvSpPr>
        <xdr:cNvPr id="42" name="AutoShape 292" descr="mail?cmd=cookie">
          <a:extLst>
            <a:ext uri="{FF2B5EF4-FFF2-40B4-BE49-F238E27FC236}">
              <a16:creationId xmlns:a16="http://schemas.microsoft.com/office/drawing/2014/main" id="{E51CB040-B8CD-4D1E-A5C7-9DA9B444C451}"/>
            </a:ext>
          </a:extLst>
        </xdr:cNvPr>
        <xdr:cNvSpPr>
          <a:spLocks noChangeAspect="1" noChangeArrowheads="1"/>
        </xdr:cNvSpPr>
      </xdr:nvSpPr>
      <xdr:spPr bwMode="auto">
        <a:xfrm>
          <a:off x="0" y="165068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44</xdr:row>
      <xdr:rowOff>0</xdr:rowOff>
    </xdr:from>
    <xdr:ext cx="9525" cy="266700"/>
    <xdr:sp macro="" textlink="">
      <xdr:nvSpPr>
        <xdr:cNvPr id="43" name="AutoShape 292" descr="mail?cmd=cookie">
          <a:extLst>
            <a:ext uri="{FF2B5EF4-FFF2-40B4-BE49-F238E27FC236}">
              <a16:creationId xmlns:a16="http://schemas.microsoft.com/office/drawing/2014/main" id="{493FEE55-D162-455E-9370-CCEC88B9C2EA}"/>
            </a:ext>
          </a:extLst>
        </xdr:cNvPr>
        <xdr:cNvSpPr>
          <a:spLocks noChangeAspect="1" noChangeArrowheads="1"/>
        </xdr:cNvSpPr>
      </xdr:nvSpPr>
      <xdr:spPr bwMode="auto">
        <a:xfrm>
          <a:off x="0" y="165068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44</xdr:row>
      <xdr:rowOff>0</xdr:rowOff>
    </xdr:from>
    <xdr:ext cx="9525" cy="266700"/>
    <xdr:sp macro="" textlink="">
      <xdr:nvSpPr>
        <xdr:cNvPr id="44" name="AutoShape 292" descr="mail?cmd=cookie">
          <a:extLst>
            <a:ext uri="{FF2B5EF4-FFF2-40B4-BE49-F238E27FC236}">
              <a16:creationId xmlns:a16="http://schemas.microsoft.com/office/drawing/2014/main" id="{E3B7FC87-1495-455B-B6A7-B1BDDBB1DF8D}"/>
            </a:ext>
          </a:extLst>
        </xdr:cNvPr>
        <xdr:cNvSpPr>
          <a:spLocks noChangeAspect="1" noChangeArrowheads="1"/>
        </xdr:cNvSpPr>
      </xdr:nvSpPr>
      <xdr:spPr bwMode="auto">
        <a:xfrm>
          <a:off x="0" y="165068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57</xdr:row>
      <xdr:rowOff>0</xdr:rowOff>
    </xdr:from>
    <xdr:ext cx="9525" cy="971550"/>
    <xdr:sp macro="" textlink="">
      <xdr:nvSpPr>
        <xdr:cNvPr id="45" name="AutoShape 292" descr="mail?cmd=cookie">
          <a:extLst>
            <a:ext uri="{FF2B5EF4-FFF2-40B4-BE49-F238E27FC236}">
              <a16:creationId xmlns:a16="http://schemas.microsoft.com/office/drawing/2014/main" id="{97645BD6-D6C6-4E2C-A75E-4423497F950D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57</xdr:row>
      <xdr:rowOff>0</xdr:rowOff>
    </xdr:from>
    <xdr:ext cx="9525" cy="971550"/>
    <xdr:sp macro="" textlink="">
      <xdr:nvSpPr>
        <xdr:cNvPr id="46" name="AutoShape 292" descr="mail?cmd=cookie">
          <a:extLst>
            <a:ext uri="{FF2B5EF4-FFF2-40B4-BE49-F238E27FC236}">
              <a16:creationId xmlns:a16="http://schemas.microsoft.com/office/drawing/2014/main" id="{49AC51C6-43D8-4556-8817-EF438C0A5027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57</xdr:row>
      <xdr:rowOff>0</xdr:rowOff>
    </xdr:from>
    <xdr:ext cx="9525" cy="971550"/>
    <xdr:sp macro="" textlink="">
      <xdr:nvSpPr>
        <xdr:cNvPr id="47" name="AutoShape 292" descr="mail?cmd=cookie">
          <a:extLst>
            <a:ext uri="{FF2B5EF4-FFF2-40B4-BE49-F238E27FC236}">
              <a16:creationId xmlns:a16="http://schemas.microsoft.com/office/drawing/2014/main" id="{60A5054B-5A49-44EC-88E8-0B20985C3177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57</xdr:row>
      <xdr:rowOff>0</xdr:rowOff>
    </xdr:from>
    <xdr:ext cx="9525" cy="971550"/>
    <xdr:sp macro="" textlink="">
      <xdr:nvSpPr>
        <xdr:cNvPr id="48" name="AutoShape 292" descr="mail?cmd=cookie">
          <a:extLst>
            <a:ext uri="{FF2B5EF4-FFF2-40B4-BE49-F238E27FC236}">
              <a16:creationId xmlns:a16="http://schemas.microsoft.com/office/drawing/2014/main" id="{FAF93D04-259E-4F32-9592-1F27A82BE8A5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57</xdr:row>
      <xdr:rowOff>0</xdr:rowOff>
    </xdr:from>
    <xdr:ext cx="9525" cy="971550"/>
    <xdr:sp macro="" textlink="">
      <xdr:nvSpPr>
        <xdr:cNvPr id="49" name="AutoShape 292" descr="mail?cmd=cookie">
          <a:extLst>
            <a:ext uri="{FF2B5EF4-FFF2-40B4-BE49-F238E27FC236}">
              <a16:creationId xmlns:a16="http://schemas.microsoft.com/office/drawing/2014/main" id="{FA560021-F147-485F-984D-F4711B76E0C3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57</xdr:row>
      <xdr:rowOff>0</xdr:rowOff>
    </xdr:from>
    <xdr:ext cx="9525" cy="971550"/>
    <xdr:sp macro="" textlink="">
      <xdr:nvSpPr>
        <xdr:cNvPr id="50" name="AutoShape 292" descr="mail?cmd=cookie">
          <a:extLst>
            <a:ext uri="{FF2B5EF4-FFF2-40B4-BE49-F238E27FC236}">
              <a16:creationId xmlns:a16="http://schemas.microsoft.com/office/drawing/2014/main" id="{9AAEB7B1-157E-475D-A363-4A0B43514FF4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11906</xdr:colOff>
      <xdr:row>58</xdr:row>
      <xdr:rowOff>59531</xdr:rowOff>
    </xdr:from>
    <xdr:ext cx="9525" cy="971550"/>
    <xdr:sp macro="" textlink="">
      <xdr:nvSpPr>
        <xdr:cNvPr id="51" name="AutoShape 292" descr="mail?cmd=cookie">
          <a:extLst>
            <a:ext uri="{FF2B5EF4-FFF2-40B4-BE49-F238E27FC236}">
              <a16:creationId xmlns:a16="http://schemas.microsoft.com/office/drawing/2014/main" id="{15434971-F2B7-441C-AEA3-21375CED92C4}"/>
            </a:ext>
          </a:extLst>
        </xdr:cNvPr>
        <xdr:cNvSpPr>
          <a:spLocks noChangeAspect="1" noChangeArrowheads="1"/>
        </xdr:cNvSpPr>
      </xdr:nvSpPr>
      <xdr:spPr bwMode="auto">
        <a:xfrm>
          <a:off x="11906" y="2063353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52" name="AutoShape 292" descr="mail?cmd=cookie">
          <a:extLst>
            <a:ext uri="{FF2B5EF4-FFF2-40B4-BE49-F238E27FC236}">
              <a16:creationId xmlns:a16="http://schemas.microsoft.com/office/drawing/2014/main" id="{E23A6309-7192-4119-92D9-1888FB543285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53" name="AutoShape 292" descr="mail?cmd=cookie">
          <a:extLst>
            <a:ext uri="{FF2B5EF4-FFF2-40B4-BE49-F238E27FC236}">
              <a16:creationId xmlns:a16="http://schemas.microsoft.com/office/drawing/2014/main" id="{0947AFF5-17EF-4D86-8745-D461D3809A4C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54" name="AutoShape 292" descr="mail?cmd=cookie">
          <a:extLst>
            <a:ext uri="{FF2B5EF4-FFF2-40B4-BE49-F238E27FC236}">
              <a16:creationId xmlns:a16="http://schemas.microsoft.com/office/drawing/2014/main" id="{043D9C1E-9C5C-41CE-B974-618ABD10B666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55" name="AutoShape 292" descr="mail?cmd=cookie">
          <a:extLst>
            <a:ext uri="{FF2B5EF4-FFF2-40B4-BE49-F238E27FC236}">
              <a16:creationId xmlns:a16="http://schemas.microsoft.com/office/drawing/2014/main" id="{3594B964-7A13-41E6-B6C4-066851458EA7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56" name="AutoShape 292" descr="mail?cmd=cookie">
          <a:extLst>
            <a:ext uri="{FF2B5EF4-FFF2-40B4-BE49-F238E27FC236}">
              <a16:creationId xmlns:a16="http://schemas.microsoft.com/office/drawing/2014/main" id="{B220E44E-B37D-4AF1-9B4C-D494C01E8628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57" name="AutoShape 292" descr="mail?cmd=cookie">
          <a:extLst>
            <a:ext uri="{FF2B5EF4-FFF2-40B4-BE49-F238E27FC236}">
              <a16:creationId xmlns:a16="http://schemas.microsoft.com/office/drawing/2014/main" id="{81AC6CCA-AD2C-4715-A0C3-8FF9CE8D493D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58" name="AutoShape 292" descr="mail?cmd=cookie">
          <a:extLst>
            <a:ext uri="{FF2B5EF4-FFF2-40B4-BE49-F238E27FC236}">
              <a16:creationId xmlns:a16="http://schemas.microsoft.com/office/drawing/2014/main" id="{7E4613C0-24FD-425F-AA3D-2382671F6686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59" name="AutoShape 292" descr="mail?cmd=cookie">
          <a:extLst>
            <a:ext uri="{FF2B5EF4-FFF2-40B4-BE49-F238E27FC236}">
              <a16:creationId xmlns:a16="http://schemas.microsoft.com/office/drawing/2014/main" id="{1AFC0998-1736-4C65-A07E-91838BDFD99B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60" name="AutoShape 292" descr="mail?cmd=cookie">
          <a:extLst>
            <a:ext uri="{FF2B5EF4-FFF2-40B4-BE49-F238E27FC236}">
              <a16:creationId xmlns:a16="http://schemas.microsoft.com/office/drawing/2014/main" id="{FF92FD03-5D0E-426C-B043-B8AD516A6C48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61" name="AutoShape 292" descr="mail?cmd=cookie">
          <a:extLst>
            <a:ext uri="{FF2B5EF4-FFF2-40B4-BE49-F238E27FC236}">
              <a16:creationId xmlns:a16="http://schemas.microsoft.com/office/drawing/2014/main" id="{530F4AC9-9ECC-4CC5-8101-C72E5A43E2EA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62" name="AutoShape 292" descr="mail?cmd=cookie">
          <a:extLst>
            <a:ext uri="{FF2B5EF4-FFF2-40B4-BE49-F238E27FC236}">
              <a16:creationId xmlns:a16="http://schemas.microsoft.com/office/drawing/2014/main" id="{16E2A233-E742-435E-9606-785F3FA9ED98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63" name="AutoShape 292" descr="mail?cmd=cookie">
          <a:extLst>
            <a:ext uri="{FF2B5EF4-FFF2-40B4-BE49-F238E27FC236}">
              <a16:creationId xmlns:a16="http://schemas.microsoft.com/office/drawing/2014/main" id="{CDF4D2B0-24F7-4AC1-9AC3-2C663EBE6603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64" name="AutoShape 292" descr="mail?cmd=cookie">
          <a:extLst>
            <a:ext uri="{FF2B5EF4-FFF2-40B4-BE49-F238E27FC236}">
              <a16:creationId xmlns:a16="http://schemas.microsoft.com/office/drawing/2014/main" id="{E954A0D5-9D66-4BC4-8CD0-11883024A3D4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65" name="AutoShape 292" descr="mail?cmd=cookie">
          <a:extLst>
            <a:ext uri="{FF2B5EF4-FFF2-40B4-BE49-F238E27FC236}">
              <a16:creationId xmlns:a16="http://schemas.microsoft.com/office/drawing/2014/main" id="{E81E360F-BFBB-477B-B47B-18C1804B6F38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66" name="AutoShape 292" descr="mail?cmd=cookie">
          <a:extLst>
            <a:ext uri="{FF2B5EF4-FFF2-40B4-BE49-F238E27FC236}">
              <a16:creationId xmlns:a16="http://schemas.microsoft.com/office/drawing/2014/main" id="{25BD01A3-39C0-4E2F-859F-6280A67A1235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67" name="AutoShape 292" descr="mail?cmd=cookie">
          <a:extLst>
            <a:ext uri="{FF2B5EF4-FFF2-40B4-BE49-F238E27FC236}">
              <a16:creationId xmlns:a16="http://schemas.microsoft.com/office/drawing/2014/main" id="{2497AAD9-8850-4DC6-BE18-E41AE5753148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68" name="AutoShape 292" descr="mail?cmd=cookie">
          <a:extLst>
            <a:ext uri="{FF2B5EF4-FFF2-40B4-BE49-F238E27FC236}">
              <a16:creationId xmlns:a16="http://schemas.microsoft.com/office/drawing/2014/main" id="{E211C42D-007B-45B7-9438-1F916EA130C0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69" name="AutoShape 292" descr="mail?cmd=cookie">
          <a:extLst>
            <a:ext uri="{FF2B5EF4-FFF2-40B4-BE49-F238E27FC236}">
              <a16:creationId xmlns:a16="http://schemas.microsoft.com/office/drawing/2014/main" id="{F926C47C-9676-4517-B1A9-B4ADE09F8FD3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70" name="AutoShape 292" descr="mail?cmd=cookie">
          <a:extLst>
            <a:ext uri="{FF2B5EF4-FFF2-40B4-BE49-F238E27FC236}">
              <a16:creationId xmlns:a16="http://schemas.microsoft.com/office/drawing/2014/main" id="{C5D34999-671E-476F-9840-B0E83174CC2C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71" name="AutoShape 292" descr="mail?cmd=cookie">
          <a:extLst>
            <a:ext uri="{FF2B5EF4-FFF2-40B4-BE49-F238E27FC236}">
              <a16:creationId xmlns:a16="http://schemas.microsoft.com/office/drawing/2014/main" id="{133AEA62-5842-4C0F-8F04-31399D593A6F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72" name="AutoShape 292" descr="mail?cmd=cookie">
          <a:extLst>
            <a:ext uri="{FF2B5EF4-FFF2-40B4-BE49-F238E27FC236}">
              <a16:creationId xmlns:a16="http://schemas.microsoft.com/office/drawing/2014/main" id="{105B362C-710A-415F-8871-7A4C8D68B32D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73" name="AutoShape 292" descr="mail?cmd=cookie">
          <a:extLst>
            <a:ext uri="{FF2B5EF4-FFF2-40B4-BE49-F238E27FC236}">
              <a16:creationId xmlns:a16="http://schemas.microsoft.com/office/drawing/2014/main" id="{72C4E97F-787E-4EE8-821D-C8E1D529A3BA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74" name="AutoShape 292" descr="mail?cmd=cookie">
          <a:extLst>
            <a:ext uri="{FF2B5EF4-FFF2-40B4-BE49-F238E27FC236}">
              <a16:creationId xmlns:a16="http://schemas.microsoft.com/office/drawing/2014/main" id="{83B65EE8-D417-4196-A5A6-38FDD2A966AB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75" name="AutoShape 292" descr="mail?cmd=cookie">
          <a:extLst>
            <a:ext uri="{FF2B5EF4-FFF2-40B4-BE49-F238E27FC236}">
              <a16:creationId xmlns:a16="http://schemas.microsoft.com/office/drawing/2014/main" id="{C02BE0FB-7032-4404-A8C0-42048E2692CD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76" name="AutoShape 292" descr="mail?cmd=cookie">
          <a:extLst>
            <a:ext uri="{FF2B5EF4-FFF2-40B4-BE49-F238E27FC236}">
              <a16:creationId xmlns:a16="http://schemas.microsoft.com/office/drawing/2014/main" id="{511574FF-D2BA-4ED7-AE65-9B1D4F4FD5A9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733425"/>
    <xdr:sp macro="" textlink="">
      <xdr:nvSpPr>
        <xdr:cNvPr id="77" name="AutoShape 292" descr="mail?cmd=cookie">
          <a:extLst>
            <a:ext uri="{FF2B5EF4-FFF2-40B4-BE49-F238E27FC236}">
              <a16:creationId xmlns:a16="http://schemas.microsoft.com/office/drawing/2014/main" id="{B5A84FF8-8B11-4CD1-B269-F446F887A0C5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78" name="AutoShape 292" descr="mail?cmd=cookie">
          <a:extLst>
            <a:ext uri="{FF2B5EF4-FFF2-40B4-BE49-F238E27FC236}">
              <a16:creationId xmlns:a16="http://schemas.microsoft.com/office/drawing/2014/main" id="{1CC6DA80-D285-45D5-A0DB-B14A96C6585A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58</xdr:row>
      <xdr:rowOff>0</xdr:rowOff>
    </xdr:from>
    <xdr:ext cx="9525" cy="971550"/>
    <xdr:sp macro="" textlink="">
      <xdr:nvSpPr>
        <xdr:cNvPr id="79" name="AutoShape 292" descr="mail?cmd=cookie">
          <a:extLst>
            <a:ext uri="{FF2B5EF4-FFF2-40B4-BE49-F238E27FC236}">
              <a16:creationId xmlns:a16="http://schemas.microsoft.com/office/drawing/2014/main" id="{3DD84C96-34D7-4CB1-A66B-B3B9773D231C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11906</xdr:colOff>
      <xdr:row>58</xdr:row>
      <xdr:rowOff>59531</xdr:rowOff>
    </xdr:from>
    <xdr:ext cx="9525" cy="971550"/>
    <xdr:sp macro="" textlink="">
      <xdr:nvSpPr>
        <xdr:cNvPr id="80" name="AutoShape 292" descr="mail?cmd=cookie">
          <a:extLst>
            <a:ext uri="{FF2B5EF4-FFF2-40B4-BE49-F238E27FC236}">
              <a16:creationId xmlns:a16="http://schemas.microsoft.com/office/drawing/2014/main" id="{4839BFF3-E7B1-4681-BF6B-D37F739784D3}"/>
            </a:ext>
          </a:extLst>
        </xdr:cNvPr>
        <xdr:cNvSpPr>
          <a:spLocks noChangeAspect="1" noChangeArrowheads="1"/>
        </xdr:cNvSpPr>
      </xdr:nvSpPr>
      <xdr:spPr bwMode="auto">
        <a:xfrm>
          <a:off x="669131" y="2063353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81" name="AutoShape 292" descr="mail?cmd=cookie">
          <a:extLst>
            <a:ext uri="{FF2B5EF4-FFF2-40B4-BE49-F238E27FC236}">
              <a16:creationId xmlns:a16="http://schemas.microsoft.com/office/drawing/2014/main" id="{D3D7E1EE-79D0-4340-BD62-FF472938A638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82" name="AutoShape 292" descr="mail?cmd=cookie">
          <a:extLst>
            <a:ext uri="{FF2B5EF4-FFF2-40B4-BE49-F238E27FC236}">
              <a16:creationId xmlns:a16="http://schemas.microsoft.com/office/drawing/2014/main" id="{E9A1C911-0C0F-4C7D-9E7D-D6585070175E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83" name="AutoShape 292" descr="mail?cmd=cookie">
          <a:extLst>
            <a:ext uri="{FF2B5EF4-FFF2-40B4-BE49-F238E27FC236}">
              <a16:creationId xmlns:a16="http://schemas.microsoft.com/office/drawing/2014/main" id="{97604B4D-B909-4FCA-A484-B302F1E626B0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84" name="AutoShape 292" descr="mail?cmd=cookie">
          <a:extLst>
            <a:ext uri="{FF2B5EF4-FFF2-40B4-BE49-F238E27FC236}">
              <a16:creationId xmlns:a16="http://schemas.microsoft.com/office/drawing/2014/main" id="{1E371758-F294-426B-B168-880A5AF034A5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85" name="AutoShape 292" descr="mail?cmd=cookie">
          <a:extLst>
            <a:ext uri="{FF2B5EF4-FFF2-40B4-BE49-F238E27FC236}">
              <a16:creationId xmlns:a16="http://schemas.microsoft.com/office/drawing/2014/main" id="{3CED4A91-4546-43BA-8155-BD90984B283F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86" name="AutoShape 292" descr="mail?cmd=cookie">
          <a:extLst>
            <a:ext uri="{FF2B5EF4-FFF2-40B4-BE49-F238E27FC236}">
              <a16:creationId xmlns:a16="http://schemas.microsoft.com/office/drawing/2014/main" id="{7EDBB3D9-7B35-4F28-AFEA-18927C3BA22C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87" name="AutoShape 292" descr="mail?cmd=cookie">
          <a:extLst>
            <a:ext uri="{FF2B5EF4-FFF2-40B4-BE49-F238E27FC236}">
              <a16:creationId xmlns:a16="http://schemas.microsoft.com/office/drawing/2014/main" id="{57358DCD-832F-453C-8292-40EB274E81B5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88" name="AutoShape 292" descr="mail?cmd=cookie">
          <a:extLst>
            <a:ext uri="{FF2B5EF4-FFF2-40B4-BE49-F238E27FC236}">
              <a16:creationId xmlns:a16="http://schemas.microsoft.com/office/drawing/2014/main" id="{4C360B6B-B859-422E-8E62-5B4FEB03D788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89" name="AutoShape 292" descr="mail?cmd=cookie">
          <a:extLst>
            <a:ext uri="{FF2B5EF4-FFF2-40B4-BE49-F238E27FC236}">
              <a16:creationId xmlns:a16="http://schemas.microsoft.com/office/drawing/2014/main" id="{4BA92DBC-4D5A-4355-8125-1FCCD7132AAC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90" name="AutoShape 292" descr="mail?cmd=cookie">
          <a:extLst>
            <a:ext uri="{FF2B5EF4-FFF2-40B4-BE49-F238E27FC236}">
              <a16:creationId xmlns:a16="http://schemas.microsoft.com/office/drawing/2014/main" id="{7514BCBA-B08F-4920-ADA9-06CA11DED09E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91" name="AutoShape 292" descr="mail?cmd=cookie">
          <a:extLst>
            <a:ext uri="{FF2B5EF4-FFF2-40B4-BE49-F238E27FC236}">
              <a16:creationId xmlns:a16="http://schemas.microsoft.com/office/drawing/2014/main" id="{19F83523-88AB-4626-9FE9-A8048E28DF05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9525" cy="971550"/>
    <xdr:sp macro="" textlink="">
      <xdr:nvSpPr>
        <xdr:cNvPr id="92" name="AutoShape 292" descr="mail?cmd=cookie">
          <a:extLst>
            <a:ext uri="{FF2B5EF4-FFF2-40B4-BE49-F238E27FC236}">
              <a16:creationId xmlns:a16="http://schemas.microsoft.com/office/drawing/2014/main" id="{C0EF8B84-1DB4-48B7-81A4-6804ECE88280}"/>
            </a:ext>
          </a:extLst>
        </xdr:cNvPr>
        <xdr:cNvSpPr>
          <a:spLocks noChangeAspect="1" noChangeArrowheads="1"/>
        </xdr:cNvSpPr>
      </xdr:nvSpPr>
      <xdr:spPr bwMode="auto">
        <a:xfrm>
          <a:off x="657225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93" name="AutoShape 292" descr="mail?cmd=cookie">
          <a:extLst>
            <a:ext uri="{FF2B5EF4-FFF2-40B4-BE49-F238E27FC236}">
              <a16:creationId xmlns:a16="http://schemas.microsoft.com/office/drawing/2014/main" id="{6A887D30-05C0-4904-A3D7-A8B170009BE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94" name="AutoShape 292" descr="mail?cmd=cookie">
          <a:extLst>
            <a:ext uri="{FF2B5EF4-FFF2-40B4-BE49-F238E27FC236}">
              <a16:creationId xmlns:a16="http://schemas.microsoft.com/office/drawing/2014/main" id="{7E8FEDF7-0D4C-4247-92CE-37C73E1D5A21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95" name="AutoShape 292" descr="mail?cmd=cookie">
          <a:extLst>
            <a:ext uri="{FF2B5EF4-FFF2-40B4-BE49-F238E27FC236}">
              <a16:creationId xmlns:a16="http://schemas.microsoft.com/office/drawing/2014/main" id="{A9C6201F-1C27-4AB8-9A45-37513C7F4F45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96" name="AutoShape 292" descr="mail?cmd=cookie">
          <a:extLst>
            <a:ext uri="{FF2B5EF4-FFF2-40B4-BE49-F238E27FC236}">
              <a16:creationId xmlns:a16="http://schemas.microsoft.com/office/drawing/2014/main" id="{D5C8E820-3EA2-4E68-BBC0-75D9FE61BFE1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97" name="AutoShape 292" descr="mail?cmd=cookie">
          <a:extLst>
            <a:ext uri="{FF2B5EF4-FFF2-40B4-BE49-F238E27FC236}">
              <a16:creationId xmlns:a16="http://schemas.microsoft.com/office/drawing/2014/main" id="{E944AAF8-1184-46B2-8154-35EF5B0344E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98" name="AutoShape 292" descr="mail?cmd=cookie">
          <a:extLst>
            <a:ext uri="{FF2B5EF4-FFF2-40B4-BE49-F238E27FC236}">
              <a16:creationId xmlns:a16="http://schemas.microsoft.com/office/drawing/2014/main" id="{100CAAFE-DDD1-4F01-9FCA-95B2CB11DDF4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99" name="AutoShape 292" descr="mail?cmd=cookie">
          <a:extLst>
            <a:ext uri="{FF2B5EF4-FFF2-40B4-BE49-F238E27FC236}">
              <a16:creationId xmlns:a16="http://schemas.microsoft.com/office/drawing/2014/main" id="{0A422C83-EE7C-49CA-9ABE-E31963ED2C60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00" name="AutoShape 292" descr="mail?cmd=cookie">
          <a:extLst>
            <a:ext uri="{FF2B5EF4-FFF2-40B4-BE49-F238E27FC236}">
              <a16:creationId xmlns:a16="http://schemas.microsoft.com/office/drawing/2014/main" id="{E1C559DE-2FD4-49C6-8BF9-9AD6DE7346A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01" name="AutoShape 292" descr="mail?cmd=cookie">
          <a:extLst>
            <a:ext uri="{FF2B5EF4-FFF2-40B4-BE49-F238E27FC236}">
              <a16:creationId xmlns:a16="http://schemas.microsoft.com/office/drawing/2014/main" id="{E9A55237-8346-4698-A29C-C16F8CD5E64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02" name="AutoShape 292" descr="mail?cmd=cookie">
          <a:extLst>
            <a:ext uri="{FF2B5EF4-FFF2-40B4-BE49-F238E27FC236}">
              <a16:creationId xmlns:a16="http://schemas.microsoft.com/office/drawing/2014/main" id="{AF98EB05-23D6-4166-AB72-3BDC2B892A99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03" name="AutoShape 292" descr="mail?cmd=cookie">
          <a:extLst>
            <a:ext uri="{FF2B5EF4-FFF2-40B4-BE49-F238E27FC236}">
              <a16:creationId xmlns:a16="http://schemas.microsoft.com/office/drawing/2014/main" id="{FCCF4272-C444-4D9A-AAC3-A113F29501C3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04" name="AutoShape 292" descr="mail?cmd=cookie">
          <a:extLst>
            <a:ext uri="{FF2B5EF4-FFF2-40B4-BE49-F238E27FC236}">
              <a16:creationId xmlns:a16="http://schemas.microsoft.com/office/drawing/2014/main" id="{81D3B1E8-0CE8-4588-97A2-B6B7D150E903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05" name="AutoShape 292" descr="mail?cmd=cookie">
          <a:extLst>
            <a:ext uri="{FF2B5EF4-FFF2-40B4-BE49-F238E27FC236}">
              <a16:creationId xmlns:a16="http://schemas.microsoft.com/office/drawing/2014/main" id="{3CF4B8A2-4F17-488D-84BF-BAEECDCD2A0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06" name="AutoShape 292" descr="mail?cmd=cookie">
          <a:extLst>
            <a:ext uri="{FF2B5EF4-FFF2-40B4-BE49-F238E27FC236}">
              <a16:creationId xmlns:a16="http://schemas.microsoft.com/office/drawing/2014/main" id="{68546103-2480-4282-821C-EF7CA8E722AF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07" name="AutoShape 292" descr="mail?cmd=cookie">
          <a:extLst>
            <a:ext uri="{FF2B5EF4-FFF2-40B4-BE49-F238E27FC236}">
              <a16:creationId xmlns:a16="http://schemas.microsoft.com/office/drawing/2014/main" id="{9D848C3B-79B6-4D57-8C2D-4DCD25279DDC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08" name="AutoShape 292" descr="mail?cmd=cookie">
          <a:extLst>
            <a:ext uri="{FF2B5EF4-FFF2-40B4-BE49-F238E27FC236}">
              <a16:creationId xmlns:a16="http://schemas.microsoft.com/office/drawing/2014/main" id="{AAF32232-EFD6-4245-A967-AB146ADA1E79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09" name="AutoShape 292" descr="mail?cmd=cookie">
          <a:extLst>
            <a:ext uri="{FF2B5EF4-FFF2-40B4-BE49-F238E27FC236}">
              <a16:creationId xmlns:a16="http://schemas.microsoft.com/office/drawing/2014/main" id="{1C509522-91FD-4080-96C1-9C73C0A38DC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10" name="AutoShape 292" descr="mail?cmd=cookie">
          <a:extLst>
            <a:ext uri="{FF2B5EF4-FFF2-40B4-BE49-F238E27FC236}">
              <a16:creationId xmlns:a16="http://schemas.microsoft.com/office/drawing/2014/main" id="{D34458CC-EAC2-4578-8B2E-0A6B2391A5A0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11" name="AutoShape 292" descr="mail?cmd=cookie">
          <a:extLst>
            <a:ext uri="{FF2B5EF4-FFF2-40B4-BE49-F238E27FC236}">
              <a16:creationId xmlns:a16="http://schemas.microsoft.com/office/drawing/2014/main" id="{6847D492-8C9D-4302-898B-16C59B141CFD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12" name="AutoShape 292" descr="mail?cmd=cookie">
          <a:extLst>
            <a:ext uri="{FF2B5EF4-FFF2-40B4-BE49-F238E27FC236}">
              <a16:creationId xmlns:a16="http://schemas.microsoft.com/office/drawing/2014/main" id="{8B3D6B3E-3BCF-49CB-B2F0-B0F2D281DE0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13" name="AutoShape 292" descr="mail?cmd=cookie">
          <a:extLst>
            <a:ext uri="{FF2B5EF4-FFF2-40B4-BE49-F238E27FC236}">
              <a16:creationId xmlns:a16="http://schemas.microsoft.com/office/drawing/2014/main" id="{8AC2443C-D47B-4C0B-9168-0DFCC13184AC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14" name="AutoShape 292" descr="mail?cmd=cookie">
          <a:extLst>
            <a:ext uri="{FF2B5EF4-FFF2-40B4-BE49-F238E27FC236}">
              <a16:creationId xmlns:a16="http://schemas.microsoft.com/office/drawing/2014/main" id="{9606877A-D29D-447D-860B-E2A653105085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15" name="AutoShape 292" descr="mail?cmd=cookie">
          <a:extLst>
            <a:ext uri="{FF2B5EF4-FFF2-40B4-BE49-F238E27FC236}">
              <a16:creationId xmlns:a16="http://schemas.microsoft.com/office/drawing/2014/main" id="{07505509-1ACE-4BBA-87E3-82BAC3F24DE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16" name="AutoShape 292" descr="mail?cmd=cookie">
          <a:extLst>
            <a:ext uri="{FF2B5EF4-FFF2-40B4-BE49-F238E27FC236}">
              <a16:creationId xmlns:a16="http://schemas.microsoft.com/office/drawing/2014/main" id="{FCE39BEF-DC58-4080-8147-79171C59583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17" name="AutoShape 292" descr="mail?cmd=cookie">
          <a:extLst>
            <a:ext uri="{FF2B5EF4-FFF2-40B4-BE49-F238E27FC236}">
              <a16:creationId xmlns:a16="http://schemas.microsoft.com/office/drawing/2014/main" id="{882859C5-1A10-4983-9466-74B076F505E2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18" name="AutoShape 292" descr="mail?cmd=cookie">
          <a:extLst>
            <a:ext uri="{FF2B5EF4-FFF2-40B4-BE49-F238E27FC236}">
              <a16:creationId xmlns:a16="http://schemas.microsoft.com/office/drawing/2014/main" id="{E726E81F-6991-4F80-B18B-BC448E9F94C9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19" name="AutoShape 292" descr="mail?cmd=cookie">
          <a:extLst>
            <a:ext uri="{FF2B5EF4-FFF2-40B4-BE49-F238E27FC236}">
              <a16:creationId xmlns:a16="http://schemas.microsoft.com/office/drawing/2014/main" id="{68C525B9-C875-4745-9E05-88E9FA312535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20" name="AutoShape 292" descr="mail?cmd=cookie">
          <a:extLst>
            <a:ext uri="{FF2B5EF4-FFF2-40B4-BE49-F238E27FC236}">
              <a16:creationId xmlns:a16="http://schemas.microsoft.com/office/drawing/2014/main" id="{5BB6575E-42B2-4089-AD21-7DCB592FE5C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21" name="AutoShape 292" descr="mail?cmd=cookie">
          <a:extLst>
            <a:ext uri="{FF2B5EF4-FFF2-40B4-BE49-F238E27FC236}">
              <a16:creationId xmlns:a16="http://schemas.microsoft.com/office/drawing/2014/main" id="{82B537E0-403C-430B-A00F-9F50FAAA5E39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22" name="AutoShape 292" descr="mail?cmd=cookie">
          <a:extLst>
            <a:ext uri="{FF2B5EF4-FFF2-40B4-BE49-F238E27FC236}">
              <a16:creationId xmlns:a16="http://schemas.microsoft.com/office/drawing/2014/main" id="{ED539C4B-0BAA-44A1-809E-4D52CD20F6B1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23" name="AutoShape 292" descr="mail?cmd=cookie">
          <a:extLst>
            <a:ext uri="{FF2B5EF4-FFF2-40B4-BE49-F238E27FC236}">
              <a16:creationId xmlns:a16="http://schemas.microsoft.com/office/drawing/2014/main" id="{9DDC55DC-FEF9-482D-83EC-9A2880E58C11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24" name="AutoShape 292" descr="mail?cmd=cookie">
          <a:extLst>
            <a:ext uri="{FF2B5EF4-FFF2-40B4-BE49-F238E27FC236}">
              <a16:creationId xmlns:a16="http://schemas.microsoft.com/office/drawing/2014/main" id="{7AF737FE-7330-48DB-8BA7-B19D060E16BD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25" name="AutoShape 292" descr="mail?cmd=cookie">
          <a:extLst>
            <a:ext uri="{FF2B5EF4-FFF2-40B4-BE49-F238E27FC236}">
              <a16:creationId xmlns:a16="http://schemas.microsoft.com/office/drawing/2014/main" id="{7450BDA9-B58C-4A76-A446-5DF6BFD90024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26" name="AutoShape 292" descr="mail?cmd=cookie">
          <a:extLst>
            <a:ext uri="{FF2B5EF4-FFF2-40B4-BE49-F238E27FC236}">
              <a16:creationId xmlns:a16="http://schemas.microsoft.com/office/drawing/2014/main" id="{EBEDBD6C-420C-4783-9DD8-51A1952FAC41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27" name="AutoShape 292" descr="mail?cmd=cookie">
          <a:extLst>
            <a:ext uri="{FF2B5EF4-FFF2-40B4-BE49-F238E27FC236}">
              <a16:creationId xmlns:a16="http://schemas.microsoft.com/office/drawing/2014/main" id="{1455D147-E929-43ED-B93B-489D8791721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28" name="AutoShape 292" descr="mail?cmd=cookie">
          <a:extLst>
            <a:ext uri="{FF2B5EF4-FFF2-40B4-BE49-F238E27FC236}">
              <a16:creationId xmlns:a16="http://schemas.microsoft.com/office/drawing/2014/main" id="{BB2DF9E9-80FA-48CC-9187-0B57681D019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29" name="AutoShape 292" descr="mail?cmd=cookie">
          <a:extLst>
            <a:ext uri="{FF2B5EF4-FFF2-40B4-BE49-F238E27FC236}">
              <a16:creationId xmlns:a16="http://schemas.microsoft.com/office/drawing/2014/main" id="{1BE063C3-44F0-44EE-92FF-F14BCF07D00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30" name="AutoShape 292" descr="mail?cmd=cookie">
          <a:extLst>
            <a:ext uri="{FF2B5EF4-FFF2-40B4-BE49-F238E27FC236}">
              <a16:creationId xmlns:a16="http://schemas.microsoft.com/office/drawing/2014/main" id="{CAD30B25-845B-4CFA-ACDC-A808BEC8337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31" name="AutoShape 292" descr="mail?cmd=cookie">
          <a:extLst>
            <a:ext uri="{FF2B5EF4-FFF2-40B4-BE49-F238E27FC236}">
              <a16:creationId xmlns:a16="http://schemas.microsoft.com/office/drawing/2014/main" id="{6C8CD68F-ED21-4FF6-99FE-5803763FCE5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32" name="AutoShape 292" descr="mail?cmd=cookie">
          <a:extLst>
            <a:ext uri="{FF2B5EF4-FFF2-40B4-BE49-F238E27FC236}">
              <a16:creationId xmlns:a16="http://schemas.microsoft.com/office/drawing/2014/main" id="{6680D30F-3B92-447B-B9A3-6FF004E941AC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33" name="AutoShape 292" descr="mail?cmd=cookie">
          <a:extLst>
            <a:ext uri="{FF2B5EF4-FFF2-40B4-BE49-F238E27FC236}">
              <a16:creationId xmlns:a16="http://schemas.microsoft.com/office/drawing/2014/main" id="{D266E66C-97EB-4F1D-8E97-B391DFAB541F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34" name="AutoShape 292" descr="mail?cmd=cookie">
          <a:extLst>
            <a:ext uri="{FF2B5EF4-FFF2-40B4-BE49-F238E27FC236}">
              <a16:creationId xmlns:a16="http://schemas.microsoft.com/office/drawing/2014/main" id="{DCEE1666-56EC-42DB-8D03-7D732BAC2B2D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35" name="AutoShape 292" descr="mail?cmd=cookie">
          <a:extLst>
            <a:ext uri="{FF2B5EF4-FFF2-40B4-BE49-F238E27FC236}">
              <a16:creationId xmlns:a16="http://schemas.microsoft.com/office/drawing/2014/main" id="{6129D013-DFAB-4BE6-92D1-CE9E3D89BB0C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36" name="AutoShape 292" descr="mail?cmd=cookie">
          <a:extLst>
            <a:ext uri="{FF2B5EF4-FFF2-40B4-BE49-F238E27FC236}">
              <a16:creationId xmlns:a16="http://schemas.microsoft.com/office/drawing/2014/main" id="{C871C1B8-1815-460E-A960-957F6676904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37" name="AutoShape 292" descr="mail?cmd=cookie">
          <a:extLst>
            <a:ext uri="{FF2B5EF4-FFF2-40B4-BE49-F238E27FC236}">
              <a16:creationId xmlns:a16="http://schemas.microsoft.com/office/drawing/2014/main" id="{D3ABF8CE-133A-40E1-9902-9720C297F923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38" name="AutoShape 292" descr="mail?cmd=cookie">
          <a:extLst>
            <a:ext uri="{FF2B5EF4-FFF2-40B4-BE49-F238E27FC236}">
              <a16:creationId xmlns:a16="http://schemas.microsoft.com/office/drawing/2014/main" id="{1C4BC855-9779-474F-8EFA-6A02D478F733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39" name="AutoShape 292" descr="mail?cmd=cookie">
          <a:extLst>
            <a:ext uri="{FF2B5EF4-FFF2-40B4-BE49-F238E27FC236}">
              <a16:creationId xmlns:a16="http://schemas.microsoft.com/office/drawing/2014/main" id="{013BCD9C-3C84-44EC-BE63-3E83DF7131B4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40" name="AutoShape 292" descr="mail?cmd=cookie">
          <a:extLst>
            <a:ext uri="{FF2B5EF4-FFF2-40B4-BE49-F238E27FC236}">
              <a16:creationId xmlns:a16="http://schemas.microsoft.com/office/drawing/2014/main" id="{6495EB34-DB2D-458D-B175-14BE871C69B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41" name="AutoShape 292" descr="mail?cmd=cookie">
          <a:extLst>
            <a:ext uri="{FF2B5EF4-FFF2-40B4-BE49-F238E27FC236}">
              <a16:creationId xmlns:a16="http://schemas.microsoft.com/office/drawing/2014/main" id="{B4DAD64C-A0E9-4197-92C2-9AB1D908B392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42" name="AutoShape 292" descr="mail?cmd=cookie">
          <a:extLst>
            <a:ext uri="{FF2B5EF4-FFF2-40B4-BE49-F238E27FC236}">
              <a16:creationId xmlns:a16="http://schemas.microsoft.com/office/drawing/2014/main" id="{609D0FB4-23AA-4523-91B6-CEEA12F1197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43" name="AutoShape 292" descr="mail?cmd=cookie">
          <a:extLst>
            <a:ext uri="{FF2B5EF4-FFF2-40B4-BE49-F238E27FC236}">
              <a16:creationId xmlns:a16="http://schemas.microsoft.com/office/drawing/2014/main" id="{CE60FB2A-A128-4159-8DD6-872DBBF45D2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44" name="AutoShape 292" descr="mail?cmd=cookie">
          <a:extLst>
            <a:ext uri="{FF2B5EF4-FFF2-40B4-BE49-F238E27FC236}">
              <a16:creationId xmlns:a16="http://schemas.microsoft.com/office/drawing/2014/main" id="{6811D45D-7386-4DFD-BDB4-5089C782AF44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45" name="AutoShape 292" descr="mail?cmd=cookie">
          <a:extLst>
            <a:ext uri="{FF2B5EF4-FFF2-40B4-BE49-F238E27FC236}">
              <a16:creationId xmlns:a16="http://schemas.microsoft.com/office/drawing/2014/main" id="{8A70A620-2077-4D48-A2EB-CBC58045BE4C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46" name="AutoShape 292" descr="mail?cmd=cookie">
          <a:extLst>
            <a:ext uri="{FF2B5EF4-FFF2-40B4-BE49-F238E27FC236}">
              <a16:creationId xmlns:a16="http://schemas.microsoft.com/office/drawing/2014/main" id="{95886397-7329-4BE2-8CD9-569E897C9A0C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47" name="AutoShape 292" descr="mail?cmd=cookie">
          <a:extLst>
            <a:ext uri="{FF2B5EF4-FFF2-40B4-BE49-F238E27FC236}">
              <a16:creationId xmlns:a16="http://schemas.microsoft.com/office/drawing/2014/main" id="{3F1082AB-60F9-4461-9EF7-2DFE4AF9335F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48" name="AutoShape 292" descr="mail?cmd=cookie">
          <a:extLst>
            <a:ext uri="{FF2B5EF4-FFF2-40B4-BE49-F238E27FC236}">
              <a16:creationId xmlns:a16="http://schemas.microsoft.com/office/drawing/2014/main" id="{0EA72E0E-1D9B-41F7-B0CC-A5B2002B1889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49" name="AutoShape 292" descr="mail?cmd=cookie">
          <a:extLst>
            <a:ext uri="{FF2B5EF4-FFF2-40B4-BE49-F238E27FC236}">
              <a16:creationId xmlns:a16="http://schemas.microsoft.com/office/drawing/2014/main" id="{CE54E31E-CEC2-4406-B757-10B9BCEB159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50" name="AutoShape 292" descr="mail?cmd=cookie">
          <a:extLst>
            <a:ext uri="{FF2B5EF4-FFF2-40B4-BE49-F238E27FC236}">
              <a16:creationId xmlns:a16="http://schemas.microsoft.com/office/drawing/2014/main" id="{16CE66B0-2691-46EC-8462-1883659579F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51" name="AutoShape 292" descr="mail?cmd=cookie">
          <a:extLst>
            <a:ext uri="{FF2B5EF4-FFF2-40B4-BE49-F238E27FC236}">
              <a16:creationId xmlns:a16="http://schemas.microsoft.com/office/drawing/2014/main" id="{12F4AA2E-57BE-4F1B-A117-CA7AB89303F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52" name="AutoShape 292" descr="mail?cmd=cookie">
          <a:extLst>
            <a:ext uri="{FF2B5EF4-FFF2-40B4-BE49-F238E27FC236}">
              <a16:creationId xmlns:a16="http://schemas.microsoft.com/office/drawing/2014/main" id="{2A67C348-D1D6-46E8-8F24-7F5194DFEBAF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53" name="AutoShape 292" descr="mail?cmd=cookie">
          <a:extLst>
            <a:ext uri="{FF2B5EF4-FFF2-40B4-BE49-F238E27FC236}">
              <a16:creationId xmlns:a16="http://schemas.microsoft.com/office/drawing/2014/main" id="{F768283B-407F-4801-8638-EA18D880A312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54" name="AutoShape 292" descr="mail?cmd=cookie">
          <a:extLst>
            <a:ext uri="{FF2B5EF4-FFF2-40B4-BE49-F238E27FC236}">
              <a16:creationId xmlns:a16="http://schemas.microsoft.com/office/drawing/2014/main" id="{5FEBF889-830B-452C-8373-6784F22DBE87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55" name="AutoShape 292" descr="mail?cmd=cookie">
          <a:extLst>
            <a:ext uri="{FF2B5EF4-FFF2-40B4-BE49-F238E27FC236}">
              <a16:creationId xmlns:a16="http://schemas.microsoft.com/office/drawing/2014/main" id="{2E7DCC14-B259-4842-A901-7136FD2FBDF3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56" name="AutoShape 292" descr="mail?cmd=cookie">
          <a:extLst>
            <a:ext uri="{FF2B5EF4-FFF2-40B4-BE49-F238E27FC236}">
              <a16:creationId xmlns:a16="http://schemas.microsoft.com/office/drawing/2014/main" id="{AC2CBC90-90F1-4F30-BEB2-457A2BDBE2E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57" name="AutoShape 292" descr="mail?cmd=cookie">
          <a:extLst>
            <a:ext uri="{FF2B5EF4-FFF2-40B4-BE49-F238E27FC236}">
              <a16:creationId xmlns:a16="http://schemas.microsoft.com/office/drawing/2014/main" id="{A0C7FB7E-2B59-452B-B8D3-86D040654710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58" name="AutoShape 292" descr="mail?cmd=cookie">
          <a:extLst>
            <a:ext uri="{FF2B5EF4-FFF2-40B4-BE49-F238E27FC236}">
              <a16:creationId xmlns:a16="http://schemas.microsoft.com/office/drawing/2014/main" id="{13F8871E-B387-406F-A5D8-1E87E230CAF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59" name="AutoShape 292" descr="mail?cmd=cookie">
          <a:extLst>
            <a:ext uri="{FF2B5EF4-FFF2-40B4-BE49-F238E27FC236}">
              <a16:creationId xmlns:a16="http://schemas.microsoft.com/office/drawing/2014/main" id="{A8569ED9-912D-4C10-80DA-373D8DF5222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60" name="AutoShape 292" descr="mail?cmd=cookie">
          <a:extLst>
            <a:ext uri="{FF2B5EF4-FFF2-40B4-BE49-F238E27FC236}">
              <a16:creationId xmlns:a16="http://schemas.microsoft.com/office/drawing/2014/main" id="{BBCDE158-BBF8-438A-AD38-0E7005B1A18D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61" name="AutoShape 292" descr="mail?cmd=cookie">
          <a:extLst>
            <a:ext uri="{FF2B5EF4-FFF2-40B4-BE49-F238E27FC236}">
              <a16:creationId xmlns:a16="http://schemas.microsoft.com/office/drawing/2014/main" id="{A9A10EE1-FDD0-4477-9761-BFDE8D42B7D1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62" name="AutoShape 292" descr="mail?cmd=cookie">
          <a:extLst>
            <a:ext uri="{FF2B5EF4-FFF2-40B4-BE49-F238E27FC236}">
              <a16:creationId xmlns:a16="http://schemas.microsoft.com/office/drawing/2014/main" id="{4A0B3A05-0799-48B3-AFF4-BDCB0BA6598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63" name="AutoShape 292" descr="mail?cmd=cookie">
          <a:extLst>
            <a:ext uri="{FF2B5EF4-FFF2-40B4-BE49-F238E27FC236}">
              <a16:creationId xmlns:a16="http://schemas.microsoft.com/office/drawing/2014/main" id="{12ECC559-8C1C-4CAA-800F-0049F9CD756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64" name="AutoShape 292" descr="mail?cmd=cookie">
          <a:extLst>
            <a:ext uri="{FF2B5EF4-FFF2-40B4-BE49-F238E27FC236}">
              <a16:creationId xmlns:a16="http://schemas.microsoft.com/office/drawing/2014/main" id="{49222223-AC3D-4FE5-9CD8-05B36EB89A3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65" name="AutoShape 292" descr="mail?cmd=cookie">
          <a:extLst>
            <a:ext uri="{FF2B5EF4-FFF2-40B4-BE49-F238E27FC236}">
              <a16:creationId xmlns:a16="http://schemas.microsoft.com/office/drawing/2014/main" id="{A67FDF23-EE27-4DFF-8578-D60AA45E53E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66" name="AutoShape 292" descr="mail?cmd=cookie">
          <a:extLst>
            <a:ext uri="{FF2B5EF4-FFF2-40B4-BE49-F238E27FC236}">
              <a16:creationId xmlns:a16="http://schemas.microsoft.com/office/drawing/2014/main" id="{44BB9A76-0E5D-41CC-A7C3-1F8B42264730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67" name="AutoShape 292" descr="mail?cmd=cookie">
          <a:extLst>
            <a:ext uri="{FF2B5EF4-FFF2-40B4-BE49-F238E27FC236}">
              <a16:creationId xmlns:a16="http://schemas.microsoft.com/office/drawing/2014/main" id="{FBB5F820-87D5-4ACD-A6BF-2F5DC516FC03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168" name="AutoShape 292" descr="mail?cmd=cookie">
          <a:extLst>
            <a:ext uri="{FF2B5EF4-FFF2-40B4-BE49-F238E27FC236}">
              <a16:creationId xmlns:a16="http://schemas.microsoft.com/office/drawing/2014/main" id="{282776D8-63C7-46F6-9B8B-24C8880CFB3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69" name="AutoShape 292" descr="mail?cmd=cookie">
          <a:extLst>
            <a:ext uri="{FF2B5EF4-FFF2-40B4-BE49-F238E27FC236}">
              <a16:creationId xmlns:a16="http://schemas.microsoft.com/office/drawing/2014/main" id="{DB5C9623-062A-46A2-A674-CB39C738745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70" name="AutoShape 292" descr="mail?cmd=cookie">
          <a:extLst>
            <a:ext uri="{FF2B5EF4-FFF2-40B4-BE49-F238E27FC236}">
              <a16:creationId xmlns:a16="http://schemas.microsoft.com/office/drawing/2014/main" id="{92D4C29C-077E-4E13-85B9-CDE820050BD0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71" name="AutoShape 292" descr="mail?cmd=cookie">
          <a:extLst>
            <a:ext uri="{FF2B5EF4-FFF2-40B4-BE49-F238E27FC236}">
              <a16:creationId xmlns:a16="http://schemas.microsoft.com/office/drawing/2014/main" id="{AF7F68AD-3884-497C-84E7-606296DD896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172" name="AutoShape 292" descr="mail?cmd=cookie">
          <a:extLst>
            <a:ext uri="{FF2B5EF4-FFF2-40B4-BE49-F238E27FC236}">
              <a16:creationId xmlns:a16="http://schemas.microsoft.com/office/drawing/2014/main" id="{79EA1FD2-9CD2-4945-A4CF-CDD12658D24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77</xdr:row>
      <xdr:rowOff>0</xdr:rowOff>
    </xdr:from>
    <xdr:ext cx="9525" cy="295275"/>
    <xdr:sp macro="" textlink="">
      <xdr:nvSpPr>
        <xdr:cNvPr id="173" name="AutoShape 292" descr="mail?cmd=cookie">
          <a:extLst>
            <a:ext uri="{FF2B5EF4-FFF2-40B4-BE49-F238E27FC236}">
              <a16:creationId xmlns:a16="http://schemas.microsoft.com/office/drawing/2014/main" id="{2BFDF47A-858E-46E6-B35E-5812B11FA7F0}"/>
            </a:ext>
          </a:extLst>
        </xdr:cNvPr>
        <xdr:cNvSpPr>
          <a:spLocks noChangeAspect="1" noChangeArrowheads="1"/>
        </xdr:cNvSpPr>
      </xdr:nvSpPr>
      <xdr:spPr bwMode="auto">
        <a:xfrm>
          <a:off x="0" y="269462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77</xdr:row>
      <xdr:rowOff>0</xdr:rowOff>
    </xdr:from>
    <xdr:ext cx="9525" cy="295275"/>
    <xdr:sp macro="" textlink="">
      <xdr:nvSpPr>
        <xdr:cNvPr id="174" name="AutoShape 292" descr="mail?cmd=cookie">
          <a:extLst>
            <a:ext uri="{FF2B5EF4-FFF2-40B4-BE49-F238E27FC236}">
              <a16:creationId xmlns:a16="http://schemas.microsoft.com/office/drawing/2014/main" id="{7B700B6C-998C-4414-8EA5-42375E8C543F}"/>
            </a:ext>
          </a:extLst>
        </xdr:cNvPr>
        <xdr:cNvSpPr>
          <a:spLocks noChangeAspect="1" noChangeArrowheads="1"/>
        </xdr:cNvSpPr>
      </xdr:nvSpPr>
      <xdr:spPr bwMode="auto">
        <a:xfrm>
          <a:off x="0" y="269462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77</xdr:row>
      <xdr:rowOff>0</xdr:rowOff>
    </xdr:from>
    <xdr:ext cx="9525" cy="104775"/>
    <xdr:sp macro="" textlink="">
      <xdr:nvSpPr>
        <xdr:cNvPr id="175" name="AutoShape 292" descr="mail?cmd=cookie">
          <a:extLst>
            <a:ext uri="{FF2B5EF4-FFF2-40B4-BE49-F238E27FC236}">
              <a16:creationId xmlns:a16="http://schemas.microsoft.com/office/drawing/2014/main" id="{DD5AA481-74E9-4C99-AA1A-EFC1965E6401}"/>
            </a:ext>
          </a:extLst>
        </xdr:cNvPr>
        <xdr:cNvSpPr>
          <a:spLocks noChangeAspect="1" noChangeArrowheads="1"/>
        </xdr:cNvSpPr>
      </xdr:nvSpPr>
      <xdr:spPr bwMode="auto">
        <a:xfrm>
          <a:off x="0" y="269462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77</xdr:row>
      <xdr:rowOff>0</xdr:rowOff>
    </xdr:from>
    <xdr:ext cx="9525" cy="104775"/>
    <xdr:sp macro="" textlink="">
      <xdr:nvSpPr>
        <xdr:cNvPr id="176" name="AutoShape 292" descr="mail?cmd=cookie">
          <a:extLst>
            <a:ext uri="{FF2B5EF4-FFF2-40B4-BE49-F238E27FC236}">
              <a16:creationId xmlns:a16="http://schemas.microsoft.com/office/drawing/2014/main" id="{04C913B6-3F75-4D7B-93F4-943906EC8D5B}"/>
            </a:ext>
          </a:extLst>
        </xdr:cNvPr>
        <xdr:cNvSpPr>
          <a:spLocks noChangeAspect="1" noChangeArrowheads="1"/>
        </xdr:cNvSpPr>
      </xdr:nvSpPr>
      <xdr:spPr bwMode="auto">
        <a:xfrm>
          <a:off x="0" y="269462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77</xdr:row>
      <xdr:rowOff>0</xdr:rowOff>
    </xdr:from>
    <xdr:ext cx="9525" cy="104775"/>
    <xdr:sp macro="" textlink="">
      <xdr:nvSpPr>
        <xdr:cNvPr id="177" name="AutoShape 292" descr="mail?cmd=cookie">
          <a:extLst>
            <a:ext uri="{FF2B5EF4-FFF2-40B4-BE49-F238E27FC236}">
              <a16:creationId xmlns:a16="http://schemas.microsoft.com/office/drawing/2014/main" id="{7D1BE965-B383-414E-8AC0-20E3C57F0861}"/>
            </a:ext>
          </a:extLst>
        </xdr:cNvPr>
        <xdr:cNvSpPr>
          <a:spLocks noChangeAspect="1" noChangeArrowheads="1"/>
        </xdr:cNvSpPr>
      </xdr:nvSpPr>
      <xdr:spPr bwMode="auto">
        <a:xfrm>
          <a:off x="0" y="269462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77</xdr:row>
      <xdr:rowOff>0</xdr:rowOff>
    </xdr:from>
    <xdr:ext cx="9525" cy="295275"/>
    <xdr:sp macro="" textlink="">
      <xdr:nvSpPr>
        <xdr:cNvPr id="178" name="AutoShape 292" descr="mail?cmd=cookie">
          <a:extLst>
            <a:ext uri="{FF2B5EF4-FFF2-40B4-BE49-F238E27FC236}">
              <a16:creationId xmlns:a16="http://schemas.microsoft.com/office/drawing/2014/main" id="{C8091DE3-9BA6-444C-A0E4-21F7EE9207A5}"/>
            </a:ext>
          </a:extLst>
        </xdr:cNvPr>
        <xdr:cNvSpPr>
          <a:spLocks noChangeAspect="1" noChangeArrowheads="1"/>
        </xdr:cNvSpPr>
      </xdr:nvSpPr>
      <xdr:spPr bwMode="auto">
        <a:xfrm>
          <a:off x="0" y="269462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77</xdr:row>
      <xdr:rowOff>0</xdr:rowOff>
    </xdr:from>
    <xdr:ext cx="9525" cy="295275"/>
    <xdr:sp macro="" textlink="">
      <xdr:nvSpPr>
        <xdr:cNvPr id="179" name="AutoShape 292" descr="mail?cmd=cookie">
          <a:extLst>
            <a:ext uri="{FF2B5EF4-FFF2-40B4-BE49-F238E27FC236}">
              <a16:creationId xmlns:a16="http://schemas.microsoft.com/office/drawing/2014/main" id="{3231A890-9E36-4B9F-A9CF-A8C812C1AFA8}"/>
            </a:ext>
          </a:extLst>
        </xdr:cNvPr>
        <xdr:cNvSpPr>
          <a:spLocks noChangeAspect="1" noChangeArrowheads="1"/>
        </xdr:cNvSpPr>
      </xdr:nvSpPr>
      <xdr:spPr bwMode="auto">
        <a:xfrm>
          <a:off x="0" y="269462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733425"/>
    <xdr:sp macro="" textlink="">
      <xdr:nvSpPr>
        <xdr:cNvPr id="180" name="AutoShape 292" descr="mail?cmd=cookie">
          <a:extLst>
            <a:ext uri="{FF2B5EF4-FFF2-40B4-BE49-F238E27FC236}">
              <a16:creationId xmlns:a16="http://schemas.microsoft.com/office/drawing/2014/main" id="{65A2A911-41F5-4BA5-80FE-0783826A3099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733425"/>
    <xdr:sp macro="" textlink="">
      <xdr:nvSpPr>
        <xdr:cNvPr id="181" name="AutoShape 292" descr="mail?cmd=cookie">
          <a:extLst>
            <a:ext uri="{FF2B5EF4-FFF2-40B4-BE49-F238E27FC236}">
              <a16:creationId xmlns:a16="http://schemas.microsoft.com/office/drawing/2014/main" id="{5A94214E-4C84-40AD-AF9E-932484B654D7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733425"/>
    <xdr:sp macro="" textlink="">
      <xdr:nvSpPr>
        <xdr:cNvPr id="182" name="AutoShape 292" descr="mail?cmd=cookie">
          <a:extLst>
            <a:ext uri="{FF2B5EF4-FFF2-40B4-BE49-F238E27FC236}">
              <a16:creationId xmlns:a16="http://schemas.microsoft.com/office/drawing/2014/main" id="{A2668357-524A-4A8B-B8A6-FBC4DFCAC2A3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733425"/>
    <xdr:sp macro="" textlink="">
      <xdr:nvSpPr>
        <xdr:cNvPr id="183" name="AutoShape 292" descr="mail?cmd=cookie">
          <a:extLst>
            <a:ext uri="{FF2B5EF4-FFF2-40B4-BE49-F238E27FC236}">
              <a16:creationId xmlns:a16="http://schemas.microsoft.com/office/drawing/2014/main" id="{FFEB0DDF-3158-42B5-96F7-F81BCDFD853B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971550"/>
    <xdr:sp macro="" textlink="">
      <xdr:nvSpPr>
        <xdr:cNvPr id="184" name="AutoShape 292" descr="mail?cmd=cookie">
          <a:extLst>
            <a:ext uri="{FF2B5EF4-FFF2-40B4-BE49-F238E27FC236}">
              <a16:creationId xmlns:a16="http://schemas.microsoft.com/office/drawing/2014/main" id="{875FE273-DF07-4823-8439-D163534F212D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971550"/>
    <xdr:sp macro="" textlink="">
      <xdr:nvSpPr>
        <xdr:cNvPr id="185" name="AutoShape 292" descr="mail?cmd=cookie">
          <a:extLst>
            <a:ext uri="{FF2B5EF4-FFF2-40B4-BE49-F238E27FC236}">
              <a16:creationId xmlns:a16="http://schemas.microsoft.com/office/drawing/2014/main" id="{A079C7BE-0D4E-40E0-92A8-F6DE0EB68DE7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971550"/>
    <xdr:sp macro="" textlink="">
      <xdr:nvSpPr>
        <xdr:cNvPr id="186" name="AutoShape 292" descr="mail?cmd=cookie">
          <a:extLst>
            <a:ext uri="{FF2B5EF4-FFF2-40B4-BE49-F238E27FC236}">
              <a16:creationId xmlns:a16="http://schemas.microsoft.com/office/drawing/2014/main" id="{8107133A-A251-4B66-93E1-B957F97E49B1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971550"/>
    <xdr:sp macro="" textlink="">
      <xdr:nvSpPr>
        <xdr:cNvPr id="187" name="AutoShape 292" descr="mail?cmd=cookie">
          <a:extLst>
            <a:ext uri="{FF2B5EF4-FFF2-40B4-BE49-F238E27FC236}">
              <a16:creationId xmlns:a16="http://schemas.microsoft.com/office/drawing/2014/main" id="{008A3402-9C23-4FFC-8B4E-EBC1A7E2033B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733425"/>
    <xdr:sp macro="" textlink="">
      <xdr:nvSpPr>
        <xdr:cNvPr id="188" name="AutoShape 292" descr="mail?cmd=cookie">
          <a:extLst>
            <a:ext uri="{FF2B5EF4-FFF2-40B4-BE49-F238E27FC236}">
              <a16:creationId xmlns:a16="http://schemas.microsoft.com/office/drawing/2014/main" id="{C4176CE4-8D1B-44D4-8E61-392BD2395140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733425"/>
    <xdr:sp macro="" textlink="">
      <xdr:nvSpPr>
        <xdr:cNvPr id="189" name="AutoShape 292" descr="mail?cmd=cookie">
          <a:extLst>
            <a:ext uri="{FF2B5EF4-FFF2-40B4-BE49-F238E27FC236}">
              <a16:creationId xmlns:a16="http://schemas.microsoft.com/office/drawing/2014/main" id="{ACCFE8F3-63F4-419D-86F9-8C463B412095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733425"/>
    <xdr:sp macro="" textlink="">
      <xdr:nvSpPr>
        <xdr:cNvPr id="190" name="AutoShape 292" descr="mail?cmd=cookie">
          <a:extLst>
            <a:ext uri="{FF2B5EF4-FFF2-40B4-BE49-F238E27FC236}">
              <a16:creationId xmlns:a16="http://schemas.microsoft.com/office/drawing/2014/main" id="{614E89BD-51A3-4062-A260-29A04881DF25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733425"/>
    <xdr:sp macro="" textlink="">
      <xdr:nvSpPr>
        <xdr:cNvPr id="191" name="AutoShape 292" descr="mail?cmd=cookie">
          <a:extLst>
            <a:ext uri="{FF2B5EF4-FFF2-40B4-BE49-F238E27FC236}">
              <a16:creationId xmlns:a16="http://schemas.microsoft.com/office/drawing/2014/main" id="{231EB1DE-CED5-4967-B04C-F681A615E551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971550"/>
    <xdr:sp macro="" textlink="">
      <xdr:nvSpPr>
        <xdr:cNvPr id="192" name="AutoShape 292" descr="mail?cmd=cookie">
          <a:extLst>
            <a:ext uri="{FF2B5EF4-FFF2-40B4-BE49-F238E27FC236}">
              <a16:creationId xmlns:a16="http://schemas.microsoft.com/office/drawing/2014/main" id="{309E40B8-6E1D-4069-B2FB-4B4B71AD8860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971550"/>
    <xdr:sp macro="" textlink="">
      <xdr:nvSpPr>
        <xdr:cNvPr id="193" name="AutoShape 292" descr="mail?cmd=cookie">
          <a:extLst>
            <a:ext uri="{FF2B5EF4-FFF2-40B4-BE49-F238E27FC236}">
              <a16:creationId xmlns:a16="http://schemas.microsoft.com/office/drawing/2014/main" id="{AB687F52-7938-4785-A4B1-733B0809C572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971550"/>
    <xdr:sp macro="" textlink="">
      <xdr:nvSpPr>
        <xdr:cNvPr id="194" name="AutoShape 292" descr="mail?cmd=cookie">
          <a:extLst>
            <a:ext uri="{FF2B5EF4-FFF2-40B4-BE49-F238E27FC236}">
              <a16:creationId xmlns:a16="http://schemas.microsoft.com/office/drawing/2014/main" id="{6034D00E-FFE5-420D-9AAB-5D97182798BA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74</xdr:row>
      <xdr:rowOff>0</xdr:rowOff>
    </xdr:from>
    <xdr:ext cx="9525" cy="971550"/>
    <xdr:sp macro="" textlink="">
      <xdr:nvSpPr>
        <xdr:cNvPr id="195" name="AutoShape 292" descr="mail?cmd=cookie">
          <a:extLst>
            <a:ext uri="{FF2B5EF4-FFF2-40B4-BE49-F238E27FC236}">
              <a16:creationId xmlns:a16="http://schemas.microsoft.com/office/drawing/2014/main" id="{B2AC7758-F328-415C-B34E-D674E313005D}"/>
            </a:ext>
          </a:extLst>
        </xdr:cNvPr>
        <xdr:cNvSpPr>
          <a:spLocks noChangeAspect="1" noChangeArrowheads="1"/>
        </xdr:cNvSpPr>
      </xdr:nvSpPr>
      <xdr:spPr bwMode="auto">
        <a:xfrm>
          <a:off x="0" y="257365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733425"/>
    <xdr:sp macro="" textlink="">
      <xdr:nvSpPr>
        <xdr:cNvPr id="196" name="AutoShape 292" descr="mail?cmd=cookie">
          <a:extLst>
            <a:ext uri="{FF2B5EF4-FFF2-40B4-BE49-F238E27FC236}">
              <a16:creationId xmlns:a16="http://schemas.microsoft.com/office/drawing/2014/main" id="{79C2B24C-745C-462F-969E-8444E342497D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733425"/>
    <xdr:sp macro="" textlink="">
      <xdr:nvSpPr>
        <xdr:cNvPr id="197" name="AutoShape 292" descr="mail?cmd=cookie">
          <a:extLst>
            <a:ext uri="{FF2B5EF4-FFF2-40B4-BE49-F238E27FC236}">
              <a16:creationId xmlns:a16="http://schemas.microsoft.com/office/drawing/2014/main" id="{4A79E862-9851-42AA-AC74-66C3B63A9EE2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733425"/>
    <xdr:sp macro="" textlink="">
      <xdr:nvSpPr>
        <xdr:cNvPr id="198" name="AutoShape 292" descr="mail?cmd=cookie">
          <a:extLst>
            <a:ext uri="{FF2B5EF4-FFF2-40B4-BE49-F238E27FC236}">
              <a16:creationId xmlns:a16="http://schemas.microsoft.com/office/drawing/2014/main" id="{533C50E0-A543-4F4F-BCF4-45858DAFB49E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733425"/>
    <xdr:sp macro="" textlink="">
      <xdr:nvSpPr>
        <xdr:cNvPr id="199" name="AutoShape 292" descr="mail?cmd=cookie">
          <a:extLst>
            <a:ext uri="{FF2B5EF4-FFF2-40B4-BE49-F238E27FC236}">
              <a16:creationId xmlns:a16="http://schemas.microsoft.com/office/drawing/2014/main" id="{AFF2F56F-8302-4164-86EE-BFD8A0521197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971550"/>
    <xdr:sp macro="" textlink="">
      <xdr:nvSpPr>
        <xdr:cNvPr id="200" name="AutoShape 292" descr="mail?cmd=cookie">
          <a:extLst>
            <a:ext uri="{FF2B5EF4-FFF2-40B4-BE49-F238E27FC236}">
              <a16:creationId xmlns:a16="http://schemas.microsoft.com/office/drawing/2014/main" id="{A0F8D61D-E03F-4858-81E2-7D47400D89C6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971550"/>
    <xdr:sp macro="" textlink="">
      <xdr:nvSpPr>
        <xdr:cNvPr id="201" name="AutoShape 292" descr="mail?cmd=cookie">
          <a:extLst>
            <a:ext uri="{FF2B5EF4-FFF2-40B4-BE49-F238E27FC236}">
              <a16:creationId xmlns:a16="http://schemas.microsoft.com/office/drawing/2014/main" id="{657A0625-D787-4660-A7EB-DACC91422EFC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971550"/>
    <xdr:sp macro="" textlink="">
      <xdr:nvSpPr>
        <xdr:cNvPr id="202" name="AutoShape 292" descr="mail?cmd=cookie">
          <a:extLst>
            <a:ext uri="{FF2B5EF4-FFF2-40B4-BE49-F238E27FC236}">
              <a16:creationId xmlns:a16="http://schemas.microsoft.com/office/drawing/2014/main" id="{21557ABA-310D-4E40-90D3-D2D78E2EEA8A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971550"/>
    <xdr:sp macro="" textlink="">
      <xdr:nvSpPr>
        <xdr:cNvPr id="203" name="AutoShape 292" descr="mail?cmd=cookie">
          <a:extLst>
            <a:ext uri="{FF2B5EF4-FFF2-40B4-BE49-F238E27FC236}">
              <a16:creationId xmlns:a16="http://schemas.microsoft.com/office/drawing/2014/main" id="{A440E0C3-01B3-4E11-8FCD-83636D36569B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04" name="AutoShape 292" descr="mail?cmd=cookie">
          <a:extLst>
            <a:ext uri="{FF2B5EF4-FFF2-40B4-BE49-F238E27FC236}">
              <a16:creationId xmlns:a16="http://schemas.microsoft.com/office/drawing/2014/main" id="{78F07976-2F73-4C71-B2A8-32C58D25D597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05" name="AutoShape 292" descr="mail?cmd=cookie">
          <a:extLst>
            <a:ext uri="{FF2B5EF4-FFF2-40B4-BE49-F238E27FC236}">
              <a16:creationId xmlns:a16="http://schemas.microsoft.com/office/drawing/2014/main" id="{649318AD-6BBE-49A2-AEDC-1B93103F6184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06" name="AutoShape 292" descr="mail?cmd=cookie">
          <a:extLst>
            <a:ext uri="{FF2B5EF4-FFF2-40B4-BE49-F238E27FC236}">
              <a16:creationId xmlns:a16="http://schemas.microsoft.com/office/drawing/2014/main" id="{397AB9BA-03E0-46F8-BCD3-734DEA140271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07" name="AutoShape 292" descr="mail?cmd=cookie">
          <a:extLst>
            <a:ext uri="{FF2B5EF4-FFF2-40B4-BE49-F238E27FC236}">
              <a16:creationId xmlns:a16="http://schemas.microsoft.com/office/drawing/2014/main" id="{B55B4286-87CE-4B18-868C-19DD34F29F0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08" name="AutoShape 292" descr="mail?cmd=cookie">
          <a:extLst>
            <a:ext uri="{FF2B5EF4-FFF2-40B4-BE49-F238E27FC236}">
              <a16:creationId xmlns:a16="http://schemas.microsoft.com/office/drawing/2014/main" id="{B39B2851-0796-4323-BFC8-C0C22DD211C3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09" name="AutoShape 292" descr="mail?cmd=cookie">
          <a:extLst>
            <a:ext uri="{FF2B5EF4-FFF2-40B4-BE49-F238E27FC236}">
              <a16:creationId xmlns:a16="http://schemas.microsoft.com/office/drawing/2014/main" id="{DBFA44D6-8590-41EB-AA42-5AC98B8E2B1D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10" name="AutoShape 292" descr="mail?cmd=cookie">
          <a:extLst>
            <a:ext uri="{FF2B5EF4-FFF2-40B4-BE49-F238E27FC236}">
              <a16:creationId xmlns:a16="http://schemas.microsoft.com/office/drawing/2014/main" id="{5BED0D21-A49D-48A8-885A-B2297AFB5A3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11" name="AutoShape 292" descr="mail?cmd=cookie">
          <a:extLst>
            <a:ext uri="{FF2B5EF4-FFF2-40B4-BE49-F238E27FC236}">
              <a16:creationId xmlns:a16="http://schemas.microsoft.com/office/drawing/2014/main" id="{963C94E8-8B4D-4BDB-9E52-D1282AC40F7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12" name="AutoShape 292" descr="mail?cmd=cookie">
          <a:extLst>
            <a:ext uri="{FF2B5EF4-FFF2-40B4-BE49-F238E27FC236}">
              <a16:creationId xmlns:a16="http://schemas.microsoft.com/office/drawing/2014/main" id="{740407D8-3AC7-40C4-806E-4909334D0982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13" name="AutoShape 292" descr="mail?cmd=cookie">
          <a:extLst>
            <a:ext uri="{FF2B5EF4-FFF2-40B4-BE49-F238E27FC236}">
              <a16:creationId xmlns:a16="http://schemas.microsoft.com/office/drawing/2014/main" id="{B64E9C79-A56C-4D22-8018-8547BFEDA024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14" name="AutoShape 292" descr="mail?cmd=cookie">
          <a:extLst>
            <a:ext uri="{FF2B5EF4-FFF2-40B4-BE49-F238E27FC236}">
              <a16:creationId xmlns:a16="http://schemas.microsoft.com/office/drawing/2014/main" id="{9EFD2F10-3787-4B42-A57E-7A079FC93721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15" name="AutoShape 292" descr="mail?cmd=cookie">
          <a:extLst>
            <a:ext uri="{FF2B5EF4-FFF2-40B4-BE49-F238E27FC236}">
              <a16:creationId xmlns:a16="http://schemas.microsoft.com/office/drawing/2014/main" id="{37F4CC52-7A75-423C-8CEC-51CD005ECEB9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16" name="AutoShape 292" descr="mail?cmd=cookie">
          <a:extLst>
            <a:ext uri="{FF2B5EF4-FFF2-40B4-BE49-F238E27FC236}">
              <a16:creationId xmlns:a16="http://schemas.microsoft.com/office/drawing/2014/main" id="{4039E690-75C8-4AA1-9979-CF9F0B05435F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17" name="AutoShape 292" descr="mail?cmd=cookie">
          <a:extLst>
            <a:ext uri="{FF2B5EF4-FFF2-40B4-BE49-F238E27FC236}">
              <a16:creationId xmlns:a16="http://schemas.microsoft.com/office/drawing/2014/main" id="{A581525B-980F-40DD-A06A-1649F3154A34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18" name="AutoShape 292" descr="mail?cmd=cookie">
          <a:extLst>
            <a:ext uri="{FF2B5EF4-FFF2-40B4-BE49-F238E27FC236}">
              <a16:creationId xmlns:a16="http://schemas.microsoft.com/office/drawing/2014/main" id="{B3627603-20F8-4288-9DCC-E6C77C156DA7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19" name="AutoShape 292" descr="mail?cmd=cookie">
          <a:extLst>
            <a:ext uri="{FF2B5EF4-FFF2-40B4-BE49-F238E27FC236}">
              <a16:creationId xmlns:a16="http://schemas.microsoft.com/office/drawing/2014/main" id="{8ABE5D97-960D-4506-AF5B-E300BF0A7D00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20" name="AutoShape 292" descr="mail?cmd=cookie">
          <a:extLst>
            <a:ext uri="{FF2B5EF4-FFF2-40B4-BE49-F238E27FC236}">
              <a16:creationId xmlns:a16="http://schemas.microsoft.com/office/drawing/2014/main" id="{745AA96C-C83B-4D2C-971C-1EA77D02F6B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21" name="AutoShape 292" descr="mail?cmd=cookie">
          <a:extLst>
            <a:ext uri="{FF2B5EF4-FFF2-40B4-BE49-F238E27FC236}">
              <a16:creationId xmlns:a16="http://schemas.microsoft.com/office/drawing/2014/main" id="{60209506-8B94-4D4C-9CE8-DDC3A87B2D70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22" name="AutoShape 292" descr="mail?cmd=cookie">
          <a:extLst>
            <a:ext uri="{FF2B5EF4-FFF2-40B4-BE49-F238E27FC236}">
              <a16:creationId xmlns:a16="http://schemas.microsoft.com/office/drawing/2014/main" id="{AE535E35-FB4D-4A75-B05F-DA37E6843240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23" name="AutoShape 292" descr="mail?cmd=cookie">
          <a:extLst>
            <a:ext uri="{FF2B5EF4-FFF2-40B4-BE49-F238E27FC236}">
              <a16:creationId xmlns:a16="http://schemas.microsoft.com/office/drawing/2014/main" id="{6D2AB429-ABF6-4ACC-9458-62327896512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24" name="AutoShape 292" descr="mail?cmd=cookie">
          <a:extLst>
            <a:ext uri="{FF2B5EF4-FFF2-40B4-BE49-F238E27FC236}">
              <a16:creationId xmlns:a16="http://schemas.microsoft.com/office/drawing/2014/main" id="{763F1A42-C5CE-49F1-B240-DE0F2676B27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25" name="AutoShape 292" descr="mail?cmd=cookie">
          <a:extLst>
            <a:ext uri="{FF2B5EF4-FFF2-40B4-BE49-F238E27FC236}">
              <a16:creationId xmlns:a16="http://schemas.microsoft.com/office/drawing/2014/main" id="{63B86F65-9160-48E4-B25F-57512CDBCDE9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26" name="AutoShape 292" descr="mail?cmd=cookie">
          <a:extLst>
            <a:ext uri="{FF2B5EF4-FFF2-40B4-BE49-F238E27FC236}">
              <a16:creationId xmlns:a16="http://schemas.microsoft.com/office/drawing/2014/main" id="{7F20B24F-0FC7-4A33-869F-F3B0806B870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27" name="AutoShape 292" descr="mail?cmd=cookie">
          <a:extLst>
            <a:ext uri="{FF2B5EF4-FFF2-40B4-BE49-F238E27FC236}">
              <a16:creationId xmlns:a16="http://schemas.microsoft.com/office/drawing/2014/main" id="{90498F01-5E76-4E71-9FB5-65D119F0384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28" name="AutoShape 292" descr="mail?cmd=cookie">
          <a:extLst>
            <a:ext uri="{FF2B5EF4-FFF2-40B4-BE49-F238E27FC236}">
              <a16:creationId xmlns:a16="http://schemas.microsoft.com/office/drawing/2014/main" id="{4EF23E4A-3300-4919-9353-F3FD2D5D00C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29" name="AutoShape 292" descr="mail?cmd=cookie">
          <a:extLst>
            <a:ext uri="{FF2B5EF4-FFF2-40B4-BE49-F238E27FC236}">
              <a16:creationId xmlns:a16="http://schemas.microsoft.com/office/drawing/2014/main" id="{BBFCB459-0648-42A8-B020-B39E258C0109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30" name="AutoShape 292" descr="mail?cmd=cookie">
          <a:extLst>
            <a:ext uri="{FF2B5EF4-FFF2-40B4-BE49-F238E27FC236}">
              <a16:creationId xmlns:a16="http://schemas.microsoft.com/office/drawing/2014/main" id="{41C43429-CAB9-4CEB-B92A-46B6811C6ECD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31" name="AutoShape 292" descr="mail?cmd=cookie">
          <a:extLst>
            <a:ext uri="{FF2B5EF4-FFF2-40B4-BE49-F238E27FC236}">
              <a16:creationId xmlns:a16="http://schemas.microsoft.com/office/drawing/2014/main" id="{F1E21029-89C4-497E-BF42-05B89ACFB2A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32" name="AutoShape 292" descr="mail?cmd=cookie">
          <a:extLst>
            <a:ext uri="{FF2B5EF4-FFF2-40B4-BE49-F238E27FC236}">
              <a16:creationId xmlns:a16="http://schemas.microsoft.com/office/drawing/2014/main" id="{9FC06046-DADE-4558-B575-A956E3A4E31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33" name="AutoShape 292" descr="mail?cmd=cookie">
          <a:extLst>
            <a:ext uri="{FF2B5EF4-FFF2-40B4-BE49-F238E27FC236}">
              <a16:creationId xmlns:a16="http://schemas.microsoft.com/office/drawing/2014/main" id="{57A2FDCE-071F-43ED-8AA0-45642D97942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34" name="AutoShape 292" descr="mail?cmd=cookie">
          <a:extLst>
            <a:ext uri="{FF2B5EF4-FFF2-40B4-BE49-F238E27FC236}">
              <a16:creationId xmlns:a16="http://schemas.microsoft.com/office/drawing/2014/main" id="{E33D4589-45DF-4667-B7F6-2A3D191CEA73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35" name="AutoShape 292" descr="mail?cmd=cookie">
          <a:extLst>
            <a:ext uri="{FF2B5EF4-FFF2-40B4-BE49-F238E27FC236}">
              <a16:creationId xmlns:a16="http://schemas.microsoft.com/office/drawing/2014/main" id="{54C00783-F994-420D-8344-2343D24930C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36" name="AutoShape 292" descr="mail?cmd=cookie">
          <a:extLst>
            <a:ext uri="{FF2B5EF4-FFF2-40B4-BE49-F238E27FC236}">
              <a16:creationId xmlns:a16="http://schemas.microsoft.com/office/drawing/2014/main" id="{80A6C71A-2FC9-4CEB-BDBA-A919CE114FF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37" name="AutoShape 292" descr="mail?cmd=cookie">
          <a:extLst>
            <a:ext uri="{FF2B5EF4-FFF2-40B4-BE49-F238E27FC236}">
              <a16:creationId xmlns:a16="http://schemas.microsoft.com/office/drawing/2014/main" id="{8A64F9EB-DD2D-462D-80AF-0F06523E6C40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38" name="AutoShape 292" descr="mail?cmd=cookie">
          <a:extLst>
            <a:ext uri="{FF2B5EF4-FFF2-40B4-BE49-F238E27FC236}">
              <a16:creationId xmlns:a16="http://schemas.microsoft.com/office/drawing/2014/main" id="{71CE3FF8-8BDC-475F-88DA-1480C4DC1AF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39" name="AutoShape 292" descr="mail?cmd=cookie">
          <a:extLst>
            <a:ext uri="{FF2B5EF4-FFF2-40B4-BE49-F238E27FC236}">
              <a16:creationId xmlns:a16="http://schemas.microsoft.com/office/drawing/2014/main" id="{067C7044-9866-4508-A31E-0074091D3DA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40" name="AutoShape 292" descr="mail?cmd=cookie">
          <a:extLst>
            <a:ext uri="{FF2B5EF4-FFF2-40B4-BE49-F238E27FC236}">
              <a16:creationId xmlns:a16="http://schemas.microsoft.com/office/drawing/2014/main" id="{96050787-B1DA-4A07-83CA-9DF0360839A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41" name="AutoShape 292" descr="mail?cmd=cookie">
          <a:extLst>
            <a:ext uri="{FF2B5EF4-FFF2-40B4-BE49-F238E27FC236}">
              <a16:creationId xmlns:a16="http://schemas.microsoft.com/office/drawing/2014/main" id="{AEC5055E-E5BA-4C7D-9593-95465E125EC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42" name="AutoShape 292" descr="mail?cmd=cookie">
          <a:extLst>
            <a:ext uri="{FF2B5EF4-FFF2-40B4-BE49-F238E27FC236}">
              <a16:creationId xmlns:a16="http://schemas.microsoft.com/office/drawing/2014/main" id="{8DCB9805-64C3-441F-867C-58018922693B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43" name="AutoShape 292" descr="mail?cmd=cookie">
          <a:extLst>
            <a:ext uri="{FF2B5EF4-FFF2-40B4-BE49-F238E27FC236}">
              <a16:creationId xmlns:a16="http://schemas.microsoft.com/office/drawing/2014/main" id="{D7914707-2311-4A2E-A42F-32842D0D492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44" name="AutoShape 292" descr="mail?cmd=cookie">
          <a:extLst>
            <a:ext uri="{FF2B5EF4-FFF2-40B4-BE49-F238E27FC236}">
              <a16:creationId xmlns:a16="http://schemas.microsoft.com/office/drawing/2014/main" id="{C2E42D0E-E0D1-4E09-97BA-C183F9522A8E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45" name="AutoShape 292" descr="mail?cmd=cookie">
          <a:extLst>
            <a:ext uri="{FF2B5EF4-FFF2-40B4-BE49-F238E27FC236}">
              <a16:creationId xmlns:a16="http://schemas.microsoft.com/office/drawing/2014/main" id="{FEB5B385-59E3-40A8-94DD-EF2C63BF312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46" name="AutoShape 292" descr="mail?cmd=cookie">
          <a:extLst>
            <a:ext uri="{FF2B5EF4-FFF2-40B4-BE49-F238E27FC236}">
              <a16:creationId xmlns:a16="http://schemas.microsoft.com/office/drawing/2014/main" id="{9222DCFF-10D8-49BF-8EF8-DD39DE4CD5B4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733425"/>
    <xdr:sp macro="" textlink="">
      <xdr:nvSpPr>
        <xdr:cNvPr id="247" name="AutoShape 292" descr="mail?cmd=cookie">
          <a:extLst>
            <a:ext uri="{FF2B5EF4-FFF2-40B4-BE49-F238E27FC236}">
              <a16:creationId xmlns:a16="http://schemas.microsoft.com/office/drawing/2014/main" id="{46F3EC7C-122F-4CFD-95ED-8BEB1A7748E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48" name="AutoShape 292" descr="mail?cmd=cookie">
          <a:extLst>
            <a:ext uri="{FF2B5EF4-FFF2-40B4-BE49-F238E27FC236}">
              <a16:creationId xmlns:a16="http://schemas.microsoft.com/office/drawing/2014/main" id="{C020FFCC-AF81-46FA-AEE3-A42CE6538ACF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49" name="AutoShape 292" descr="mail?cmd=cookie">
          <a:extLst>
            <a:ext uri="{FF2B5EF4-FFF2-40B4-BE49-F238E27FC236}">
              <a16:creationId xmlns:a16="http://schemas.microsoft.com/office/drawing/2014/main" id="{15CD3B42-22DB-488D-995E-6C2476B60FF8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50" name="AutoShape 292" descr="mail?cmd=cookie">
          <a:extLst>
            <a:ext uri="{FF2B5EF4-FFF2-40B4-BE49-F238E27FC236}">
              <a16:creationId xmlns:a16="http://schemas.microsoft.com/office/drawing/2014/main" id="{9E8371BE-EEDC-4B46-905B-4171B7C5E45A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73</xdr:row>
      <xdr:rowOff>0</xdr:rowOff>
    </xdr:from>
    <xdr:ext cx="9525" cy="971550"/>
    <xdr:sp macro="" textlink="">
      <xdr:nvSpPr>
        <xdr:cNvPr id="251" name="AutoShape 292" descr="mail?cmd=cookie">
          <a:extLst>
            <a:ext uri="{FF2B5EF4-FFF2-40B4-BE49-F238E27FC236}">
              <a16:creationId xmlns:a16="http://schemas.microsoft.com/office/drawing/2014/main" id="{0F9DEF87-8D3E-4FD1-A447-0FE4E4A675A6}"/>
            </a:ext>
          </a:extLst>
        </xdr:cNvPr>
        <xdr:cNvSpPr>
          <a:spLocks noChangeAspect="1" noChangeArrowheads="1"/>
        </xdr:cNvSpPr>
      </xdr:nvSpPr>
      <xdr:spPr bwMode="auto">
        <a:xfrm>
          <a:off x="0" y="253650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64</xdr:row>
      <xdr:rowOff>0</xdr:rowOff>
    </xdr:from>
    <xdr:ext cx="9525" cy="1028700"/>
    <xdr:sp macro="" textlink="">
      <xdr:nvSpPr>
        <xdr:cNvPr id="252" name="AutoShape 292" descr="mail?cmd=cookie">
          <a:extLst>
            <a:ext uri="{FF2B5EF4-FFF2-40B4-BE49-F238E27FC236}">
              <a16:creationId xmlns:a16="http://schemas.microsoft.com/office/drawing/2014/main" id="{0F509734-3DA8-432E-BC65-9877A89876A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9076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64</xdr:row>
      <xdr:rowOff>0</xdr:rowOff>
    </xdr:from>
    <xdr:ext cx="9525" cy="1028700"/>
    <xdr:sp macro="" textlink="">
      <xdr:nvSpPr>
        <xdr:cNvPr id="253" name="AutoShape 292" descr="mail?cmd=cookie">
          <a:extLst>
            <a:ext uri="{FF2B5EF4-FFF2-40B4-BE49-F238E27FC236}">
              <a16:creationId xmlns:a16="http://schemas.microsoft.com/office/drawing/2014/main" id="{E84B8839-694C-4AE2-A0A9-72A41AE2D5D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9076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64</xdr:row>
      <xdr:rowOff>0</xdr:rowOff>
    </xdr:from>
    <xdr:ext cx="9525" cy="1028700"/>
    <xdr:sp macro="" textlink="">
      <xdr:nvSpPr>
        <xdr:cNvPr id="254" name="AutoShape 292" descr="mail?cmd=cookie">
          <a:extLst>
            <a:ext uri="{FF2B5EF4-FFF2-40B4-BE49-F238E27FC236}">
              <a16:creationId xmlns:a16="http://schemas.microsoft.com/office/drawing/2014/main" id="{AA6C9492-E1EF-4380-85C6-8E6444AE51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9076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64</xdr:row>
      <xdr:rowOff>0</xdr:rowOff>
    </xdr:from>
    <xdr:ext cx="9525" cy="1028700"/>
    <xdr:sp macro="" textlink="">
      <xdr:nvSpPr>
        <xdr:cNvPr id="255" name="AutoShape 292" descr="mail?cmd=cookie">
          <a:extLst>
            <a:ext uri="{FF2B5EF4-FFF2-40B4-BE49-F238E27FC236}">
              <a16:creationId xmlns:a16="http://schemas.microsoft.com/office/drawing/2014/main" id="{AE92C345-E795-4A3F-ADA9-821ACA5D46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9076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64</xdr:row>
      <xdr:rowOff>0</xdr:rowOff>
    </xdr:from>
    <xdr:ext cx="9525" cy="1028700"/>
    <xdr:sp macro="" textlink="">
      <xdr:nvSpPr>
        <xdr:cNvPr id="256" name="AutoShape 292" descr="mail?cmd=cookie">
          <a:extLst>
            <a:ext uri="{FF2B5EF4-FFF2-40B4-BE49-F238E27FC236}">
              <a16:creationId xmlns:a16="http://schemas.microsoft.com/office/drawing/2014/main" id="{8737BEE1-C82D-4326-8124-B03235AF019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9076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64</xdr:row>
      <xdr:rowOff>0</xdr:rowOff>
    </xdr:from>
    <xdr:ext cx="9525" cy="1028700"/>
    <xdr:sp macro="" textlink="">
      <xdr:nvSpPr>
        <xdr:cNvPr id="257" name="AutoShape 292" descr="mail?cmd=cookie">
          <a:extLst>
            <a:ext uri="{FF2B5EF4-FFF2-40B4-BE49-F238E27FC236}">
              <a16:creationId xmlns:a16="http://schemas.microsoft.com/office/drawing/2014/main" id="{2AFAA52C-8BFA-4A9D-BFE1-6BAFFE43EB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9076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64</xdr:row>
      <xdr:rowOff>0</xdr:rowOff>
    </xdr:from>
    <xdr:ext cx="9525" cy="1028700"/>
    <xdr:sp macro="" textlink="">
      <xdr:nvSpPr>
        <xdr:cNvPr id="258" name="AutoShape 292" descr="mail?cmd=cookie">
          <a:extLst>
            <a:ext uri="{FF2B5EF4-FFF2-40B4-BE49-F238E27FC236}">
              <a16:creationId xmlns:a16="http://schemas.microsoft.com/office/drawing/2014/main" id="{110D3C6B-7C02-4B70-B179-A4B522DA48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9076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64</xdr:row>
      <xdr:rowOff>0</xdr:rowOff>
    </xdr:from>
    <xdr:ext cx="9525" cy="1028700"/>
    <xdr:sp macro="" textlink="">
      <xdr:nvSpPr>
        <xdr:cNvPr id="259" name="AutoShape 292" descr="mail?cmd=cookie">
          <a:extLst>
            <a:ext uri="{FF2B5EF4-FFF2-40B4-BE49-F238E27FC236}">
              <a16:creationId xmlns:a16="http://schemas.microsoft.com/office/drawing/2014/main" id="{F2372E4E-6B6C-43AD-9D2E-76B03792A68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9076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65</xdr:row>
      <xdr:rowOff>0</xdr:rowOff>
    </xdr:from>
    <xdr:ext cx="9525" cy="1028700"/>
    <xdr:sp macro="" textlink="">
      <xdr:nvSpPr>
        <xdr:cNvPr id="260" name="AutoShape 292" descr="mail?cmd=cookie">
          <a:extLst>
            <a:ext uri="{FF2B5EF4-FFF2-40B4-BE49-F238E27FC236}">
              <a16:creationId xmlns:a16="http://schemas.microsoft.com/office/drawing/2014/main" id="{F137EC26-0276-4CA5-87D8-1A75466C962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32124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65</xdr:row>
      <xdr:rowOff>0</xdr:rowOff>
    </xdr:from>
    <xdr:ext cx="9525" cy="1028700"/>
    <xdr:sp macro="" textlink="">
      <xdr:nvSpPr>
        <xdr:cNvPr id="261" name="AutoShape 292" descr="mail?cmd=cookie">
          <a:extLst>
            <a:ext uri="{FF2B5EF4-FFF2-40B4-BE49-F238E27FC236}">
              <a16:creationId xmlns:a16="http://schemas.microsoft.com/office/drawing/2014/main" id="{F79030FA-69EB-4332-AE88-2FAB8E672D3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32124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65</xdr:row>
      <xdr:rowOff>0</xdr:rowOff>
    </xdr:from>
    <xdr:ext cx="9525" cy="1028700"/>
    <xdr:sp macro="" textlink="">
      <xdr:nvSpPr>
        <xdr:cNvPr id="262" name="AutoShape 292" descr="mail?cmd=cookie">
          <a:extLst>
            <a:ext uri="{FF2B5EF4-FFF2-40B4-BE49-F238E27FC236}">
              <a16:creationId xmlns:a16="http://schemas.microsoft.com/office/drawing/2014/main" id="{82516222-D61A-4BB3-A5B1-D5BCBFDADF9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32124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65</xdr:row>
      <xdr:rowOff>0</xdr:rowOff>
    </xdr:from>
    <xdr:ext cx="9525" cy="1028700"/>
    <xdr:sp macro="" textlink="">
      <xdr:nvSpPr>
        <xdr:cNvPr id="263" name="AutoShape 292" descr="mail?cmd=cookie">
          <a:extLst>
            <a:ext uri="{FF2B5EF4-FFF2-40B4-BE49-F238E27FC236}">
              <a16:creationId xmlns:a16="http://schemas.microsoft.com/office/drawing/2014/main" id="{02AA10C2-0FDB-43BE-B1B9-45783DE639B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32124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65</xdr:row>
      <xdr:rowOff>0</xdr:rowOff>
    </xdr:from>
    <xdr:ext cx="9525" cy="1028700"/>
    <xdr:sp macro="" textlink="">
      <xdr:nvSpPr>
        <xdr:cNvPr id="264" name="AutoShape 292" descr="mail?cmd=cookie">
          <a:extLst>
            <a:ext uri="{FF2B5EF4-FFF2-40B4-BE49-F238E27FC236}">
              <a16:creationId xmlns:a16="http://schemas.microsoft.com/office/drawing/2014/main" id="{0E2B3F6E-0347-4900-A753-F0606387351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32124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65</xdr:row>
      <xdr:rowOff>0</xdr:rowOff>
    </xdr:from>
    <xdr:ext cx="9525" cy="1028700"/>
    <xdr:sp macro="" textlink="">
      <xdr:nvSpPr>
        <xdr:cNvPr id="265" name="AutoShape 292" descr="mail?cmd=cookie">
          <a:extLst>
            <a:ext uri="{FF2B5EF4-FFF2-40B4-BE49-F238E27FC236}">
              <a16:creationId xmlns:a16="http://schemas.microsoft.com/office/drawing/2014/main" id="{1BF84AA4-CD48-44A8-B5EF-4D179295279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32124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571500</xdr:colOff>
      <xdr:row>65</xdr:row>
      <xdr:rowOff>0</xdr:rowOff>
    </xdr:from>
    <xdr:ext cx="9525" cy="1028700"/>
    <xdr:sp macro="" textlink="">
      <xdr:nvSpPr>
        <xdr:cNvPr id="266" name="AutoShape 292" descr="mail?cmd=cookie">
          <a:extLst>
            <a:ext uri="{FF2B5EF4-FFF2-40B4-BE49-F238E27FC236}">
              <a16:creationId xmlns:a16="http://schemas.microsoft.com/office/drawing/2014/main" id="{642FC485-DF46-483E-A7E9-BACDA99DCA7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32124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476250</xdr:colOff>
      <xdr:row>65</xdr:row>
      <xdr:rowOff>0</xdr:rowOff>
    </xdr:from>
    <xdr:ext cx="9525" cy="1028700"/>
    <xdr:sp macro="" textlink="">
      <xdr:nvSpPr>
        <xdr:cNvPr id="267" name="AutoShape 292" descr="mail?cmd=cookie">
          <a:extLst>
            <a:ext uri="{FF2B5EF4-FFF2-40B4-BE49-F238E27FC236}">
              <a16:creationId xmlns:a16="http://schemas.microsoft.com/office/drawing/2014/main" id="{DA753971-41BD-4042-9BD3-4071B566BC07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3212425"/>
          <a:ext cx="9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68" name="AutoShape 292" descr="mail?cmd=cookie">
          <a:extLst>
            <a:ext uri="{FF2B5EF4-FFF2-40B4-BE49-F238E27FC236}">
              <a16:creationId xmlns:a16="http://schemas.microsoft.com/office/drawing/2014/main" id="{FAF82B7E-8C24-4BEB-AC0E-78182B3214EE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69" name="AutoShape 292" descr="mail?cmd=cookie">
          <a:extLst>
            <a:ext uri="{FF2B5EF4-FFF2-40B4-BE49-F238E27FC236}">
              <a16:creationId xmlns:a16="http://schemas.microsoft.com/office/drawing/2014/main" id="{09D7C669-8D38-4F30-8135-7C5613E39411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0" name="AutoShape 292" descr="mail?cmd=cookie">
          <a:extLst>
            <a:ext uri="{FF2B5EF4-FFF2-40B4-BE49-F238E27FC236}">
              <a16:creationId xmlns:a16="http://schemas.microsoft.com/office/drawing/2014/main" id="{A3142671-B665-4935-9A8F-66810209F764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1" name="AutoShape 292" descr="mail?cmd=cookie">
          <a:extLst>
            <a:ext uri="{FF2B5EF4-FFF2-40B4-BE49-F238E27FC236}">
              <a16:creationId xmlns:a16="http://schemas.microsoft.com/office/drawing/2014/main" id="{E37916FA-4051-4B5E-8BC1-E3FE52885DA1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2" name="AutoShape 292" descr="mail?cmd=cookie">
          <a:extLst>
            <a:ext uri="{FF2B5EF4-FFF2-40B4-BE49-F238E27FC236}">
              <a16:creationId xmlns:a16="http://schemas.microsoft.com/office/drawing/2014/main" id="{5BBB9451-CA58-4E65-9EB6-54CD142D4BB6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3" name="AutoShape 292" descr="mail?cmd=cookie">
          <a:extLst>
            <a:ext uri="{FF2B5EF4-FFF2-40B4-BE49-F238E27FC236}">
              <a16:creationId xmlns:a16="http://schemas.microsoft.com/office/drawing/2014/main" id="{8ED8FD63-7A2B-4FD2-9386-4CE5037C5AA9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4" name="AutoShape 292" descr="mail?cmd=cookie">
          <a:extLst>
            <a:ext uri="{FF2B5EF4-FFF2-40B4-BE49-F238E27FC236}">
              <a16:creationId xmlns:a16="http://schemas.microsoft.com/office/drawing/2014/main" id="{FB439409-5FEC-4A0F-86E4-019891D66360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5" name="AutoShape 292" descr="mail?cmd=cookie">
          <a:extLst>
            <a:ext uri="{FF2B5EF4-FFF2-40B4-BE49-F238E27FC236}">
              <a16:creationId xmlns:a16="http://schemas.microsoft.com/office/drawing/2014/main" id="{17CED510-7ADF-4C61-98C8-B6444DA1675B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6" name="AutoShape 292" descr="mail?cmd=cookie">
          <a:extLst>
            <a:ext uri="{FF2B5EF4-FFF2-40B4-BE49-F238E27FC236}">
              <a16:creationId xmlns:a16="http://schemas.microsoft.com/office/drawing/2014/main" id="{22BDFA1B-766C-44DD-81B6-E3A9D4350698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7" name="AutoShape 292" descr="mail?cmd=cookie">
          <a:extLst>
            <a:ext uri="{FF2B5EF4-FFF2-40B4-BE49-F238E27FC236}">
              <a16:creationId xmlns:a16="http://schemas.microsoft.com/office/drawing/2014/main" id="{D3B30118-0477-4E46-8A1A-BA850389724E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8" name="AutoShape 292" descr="mail?cmd=cookie">
          <a:extLst>
            <a:ext uri="{FF2B5EF4-FFF2-40B4-BE49-F238E27FC236}">
              <a16:creationId xmlns:a16="http://schemas.microsoft.com/office/drawing/2014/main" id="{572BAE78-5327-4B39-A016-2B8E7EE63A44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79" name="AutoShape 292" descr="mail?cmd=cookie">
          <a:extLst>
            <a:ext uri="{FF2B5EF4-FFF2-40B4-BE49-F238E27FC236}">
              <a16:creationId xmlns:a16="http://schemas.microsoft.com/office/drawing/2014/main" id="{14451AF6-CFD3-4CCA-B5F2-E463C4FB291B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80" name="AutoShape 292" descr="mail?cmd=cookie">
          <a:extLst>
            <a:ext uri="{FF2B5EF4-FFF2-40B4-BE49-F238E27FC236}">
              <a16:creationId xmlns:a16="http://schemas.microsoft.com/office/drawing/2014/main" id="{E738A1D5-F505-4001-9CA0-A2A143F1D619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81" name="AutoShape 292" descr="mail?cmd=cookie">
          <a:extLst>
            <a:ext uri="{FF2B5EF4-FFF2-40B4-BE49-F238E27FC236}">
              <a16:creationId xmlns:a16="http://schemas.microsoft.com/office/drawing/2014/main" id="{873A8FC2-4DBD-4E3F-B1AD-143B06443D80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82" name="AutoShape 292" descr="mail?cmd=cookie">
          <a:extLst>
            <a:ext uri="{FF2B5EF4-FFF2-40B4-BE49-F238E27FC236}">
              <a16:creationId xmlns:a16="http://schemas.microsoft.com/office/drawing/2014/main" id="{E3B41519-B386-4BE1-A466-55135BC58946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66</xdr:row>
      <xdr:rowOff>243536</xdr:rowOff>
    </xdr:to>
    <xdr:sp macro="" textlink="">
      <xdr:nvSpPr>
        <xdr:cNvPr id="283" name="AutoShape 292" descr="mail?cmd=cookie">
          <a:extLst>
            <a:ext uri="{FF2B5EF4-FFF2-40B4-BE49-F238E27FC236}">
              <a16:creationId xmlns:a16="http://schemas.microsoft.com/office/drawing/2014/main" id="{DFBD48A7-8D92-4C58-A408-24EEF278542C}"/>
            </a:ext>
          </a:extLst>
        </xdr:cNvPr>
        <xdr:cNvSpPr>
          <a:spLocks noChangeAspect="1" noChangeArrowheads="1"/>
        </xdr:cNvSpPr>
      </xdr:nvSpPr>
      <xdr:spPr bwMode="auto">
        <a:xfrm>
          <a:off x="657225" y="22907625"/>
          <a:ext cx="9525" cy="10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84" name="AutoShape 292" descr="mail?cmd=cookie">
          <a:extLst>
            <a:ext uri="{FF2B5EF4-FFF2-40B4-BE49-F238E27FC236}">
              <a16:creationId xmlns:a16="http://schemas.microsoft.com/office/drawing/2014/main" id="{D6EACBDB-B20C-4437-854A-EEB8258A45CA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85" name="AutoShape 292" descr="mail?cmd=cookie">
          <a:extLst>
            <a:ext uri="{FF2B5EF4-FFF2-40B4-BE49-F238E27FC236}">
              <a16:creationId xmlns:a16="http://schemas.microsoft.com/office/drawing/2014/main" id="{1AA94DAE-5042-47F2-A588-532685363928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86" name="AutoShape 292" descr="mail?cmd=cookie">
          <a:extLst>
            <a:ext uri="{FF2B5EF4-FFF2-40B4-BE49-F238E27FC236}">
              <a16:creationId xmlns:a16="http://schemas.microsoft.com/office/drawing/2014/main" id="{52707D0D-FEC2-4282-A6D4-F210AC3F58B4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87" name="AutoShape 292" descr="mail?cmd=cookie">
          <a:extLst>
            <a:ext uri="{FF2B5EF4-FFF2-40B4-BE49-F238E27FC236}">
              <a16:creationId xmlns:a16="http://schemas.microsoft.com/office/drawing/2014/main" id="{F2D032A6-ED99-4C4A-B811-FC9F91194334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88" name="AutoShape 292" descr="mail?cmd=cookie">
          <a:extLst>
            <a:ext uri="{FF2B5EF4-FFF2-40B4-BE49-F238E27FC236}">
              <a16:creationId xmlns:a16="http://schemas.microsoft.com/office/drawing/2014/main" id="{ABEFD141-3E4B-4374-A614-61FA0F74C298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89" name="AutoShape 292" descr="mail?cmd=cookie">
          <a:extLst>
            <a:ext uri="{FF2B5EF4-FFF2-40B4-BE49-F238E27FC236}">
              <a16:creationId xmlns:a16="http://schemas.microsoft.com/office/drawing/2014/main" id="{9D78CDCC-D1F4-4E77-8F14-3F5863A4EF55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90" name="AutoShape 292" descr="mail?cmd=cookie">
          <a:extLst>
            <a:ext uri="{FF2B5EF4-FFF2-40B4-BE49-F238E27FC236}">
              <a16:creationId xmlns:a16="http://schemas.microsoft.com/office/drawing/2014/main" id="{A71B6E34-E3D3-4ACA-BA30-CCB887CFEBD2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91" name="AutoShape 292" descr="mail?cmd=cookie">
          <a:extLst>
            <a:ext uri="{FF2B5EF4-FFF2-40B4-BE49-F238E27FC236}">
              <a16:creationId xmlns:a16="http://schemas.microsoft.com/office/drawing/2014/main" id="{E582962C-470C-4AEB-8158-A07C70FDC959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92" name="AutoShape 292" descr="mail?cmd=cookie">
          <a:extLst>
            <a:ext uri="{FF2B5EF4-FFF2-40B4-BE49-F238E27FC236}">
              <a16:creationId xmlns:a16="http://schemas.microsoft.com/office/drawing/2014/main" id="{F6146408-37EA-4DA3-8D52-35087A2266DB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93" name="AutoShape 292" descr="mail?cmd=cookie">
          <a:extLst>
            <a:ext uri="{FF2B5EF4-FFF2-40B4-BE49-F238E27FC236}">
              <a16:creationId xmlns:a16="http://schemas.microsoft.com/office/drawing/2014/main" id="{125958BB-4904-438B-9CBD-F64E5D829345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94" name="AutoShape 292" descr="mail?cmd=cookie">
          <a:extLst>
            <a:ext uri="{FF2B5EF4-FFF2-40B4-BE49-F238E27FC236}">
              <a16:creationId xmlns:a16="http://schemas.microsoft.com/office/drawing/2014/main" id="{80DB4EC9-2D7D-4062-A111-864E9FF2A4C2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9525</xdr:colOff>
      <xdr:row>82</xdr:row>
      <xdr:rowOff>104775</xdr:rowOff>
    </xdr:to>
    <xdr:sp macro="" textlink="">
      <xdr:nvSpPr>
        <xdr:cNvPr id="295" name="AutoShape 292" descr="mail?cmd=cookie">
          <a:extLst>
            <a:ext uri="{FF2B5EF4-FFF2-40B4-BE49-F238E27FC236}">
              <a16:creationId xmlns:a16="http://schemas.microsoft.com/office/drawing/2014/main" id="{23570FF8-2D3D-43CA-A872-DF1E36454A85}"/>
            </a:ext>
          </a:extLst>
        </xdr:cNvPr>
        <xdr:cNvSpPr>
          <a:spLocks noChangeAspect="1" noChangeArrowheads="1"/>
        </xdr:cNvSpPr>
      </xdr:nvSpPr>
      <xdr:spPr bwMode="auto">
        <a:xfrm>
          <a:off x="657225" y="300037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213</xdr:row>
      <xdr:rowOff>0</xdr:rowOff>
    </xdr:from>
    <xdr:ext cx="9525" cy="295275"/>
    <xdr:sp macro="" textlink="">
      <xdr:nvSpPr>
        <xdr:cNvPr id="2" name="AutoShape 292" descr="mail?cmd=cookie">
          <a:extLst>
            <a:ext uri="{FF2B5EF4-FFF2-40B4-BE49-F238E27FC236}">
              <a16:creationId xmlns:a16="http://schemas.microsoft.com/office/drawing/2014/main" id="{96C028E3-4DC5-42DC-8E76-8C65F35BE140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295275"/>
    <xdr:sp macro="" textlink="">
      <xdr:nvSpPr>
        <xdr:cNvPr id="3" name="AutoShape 292" descr="mail?cmd=cookie">
          <a:extLst>
            <a:ext uri="{FF2B5EF4-FFF2-40B4-BE49-F238E27FC236}">
              <a16:creationId xmlns:a16="http://schemas.microsoft.com/office/drawing/2014/main" id="{F0CDD29C-10D9-4B39-9BA3-B969B8F4289C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104775"/>
    <xdr:sp macro="" textlink="">
      <xdr:nvSpPr>
        <xdr:cNvPr id="4" name="AutoShape 292" descr="mail?cmd=cookie">
          <a:extLst>
            <a:ext uri="{FF2B5EF4-FFF2-40B4-BE49-F238E27FC236}">
              <a16:creationId xmlns:a16="http://schemas.microsoft.com/office/drawing/2014/main" id="{F5B71E68-C113-4E7B-B433-B328794656CC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104775"/>
    <xdr:sp macro="" textlink="">
      <xdr:nvSpPr>
        <xdr:cNvPr id="5" name="AutoShape 292" descr="mail?cmd=cookie">
          <a:extLst>
            <a:ext uri="{FF2B5EF4-FFF2-40B4-BE49-F238E27FC236}">
              <a16:creationId xmlns:a16="http://schemas.microsoft.com/office/drawing/2014/main" id="{CEB50FA4-3DFE-4438-A8D2-186A070BA86F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104775"/>
    <xdr:sp macro="" textlink="">
      <xdr:nvSpPr>
        <xdr:cNvPr id="6" name="AutoShape 292" descr="mail?cmd=cookie">
          <a:extLst>
            <a:ext uri="{FF2B5EF4-FFF2-40B4-BE49-F238E27FC236}">
              <a16:creationId xmlns:a16="http://schemas.microsoft.com/office/drawing/2014/main" id="{4284D436-3628-4A45-A70D-61FF27F0DCCC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295275"/>
    <xdr:sp macro="" textlink="">
      <xdr:nvSpPr>
        <xdr:cNvPr id="7" name="AutoShape 292" descr="mail?cmd=cookie">
          <a:extLst>
            <a:ext uri="{FF2B5EF4-FFF2-40B4-BE49-F238E27FC236}">
              <a16:creationId xmlns:a16="http://schemas.microsoft.com/office/drawing/2014/main" id="{987996D7-9681-4499-A787-FC909150E845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295275"/>
    <xdr:sp macro="" textlink="">
      <xdr:nvSpPr>
        <xdr:cNvPr id="8" name="AutoShape 292" descr="mail?cmd=cookie">
          <a:extLst>
            <a:ext uri="{FF2B5EF4-FFF2-40B4-BE49-F238E27FC236}">
              <a16:creationId xmlns:a16="http://schemas.microsoft.com/office/drawing/2014/main" id="{C85E5BB2-7B21-439B-94D2-1C08900BBC52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733425"/>
    <xdr:sp macro="" textlink="">
      <xdr:nvSpPr>
        <xdr:cNvPr id="9" name="AutoShape 292" descr="mail?cmd=cookie">
          <a:extLst>
            <a:ext uri="{FF2B5EF4-FFF2-40B4-BE49-F238E27FC236}">
              <a16:creationId xmlns:a16="http://schemas.microsoft.com/office/drawing/2014/main" id="{C61A5811-AD68-4794-9302-8DE7789873B4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733425"/>
    <xdr:sp macro="" textlink="">
      <xdr:nvSpPr>
        <xdr:cNvPr id="10" name="AutoShape 292" descr="mail?cmd=cookie">
          <a:extLst>
            <a:ext uri="{FF2B5EF4-FFF2-40B4-BE49-F238E27FC236}">
              <a16:creationId xmlns:a16="http://schemas.microsoft.com/office/drawing/2014/main" id="{D6716996-5B84-4735-8C5E-DECB54F65FAD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733425"/>
    <xdr:sp macro="" textlink="">
      <xdr:nvSpPr>
        <xdr:cNvPr id="11" name="AutoShape 292" descr="mail?cmd=cookie">
          <a:extLst>
            <a:ext uri="{FF2B5EF4-FFF2-40B4-BE49-F238E27FC236}">
              <a16:creationId xmlns:a16="http://schemas.microsoft.com/office/drawing/2014/main" id="{5A7824C6-9B59-4B40-AFDC-0E676A5E3DEA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733425"/>
    <xdr:sp macro="" textlink="">
      <xdr:nvSpPr>
        <xdr:cNvPr id="12" name="AutoShape 292" descr="mail?cmd=cookie">
          <a:extLst>
            <a:ext uri="{FF2B5EF4-FFF2-40B4-BE49-F238E27FC236}">
              <a16:creationId xmlns:a16="http://schemas.microsoft.com/office/drawing/2014/main" id="{57A84621-C302-495B-BB29-AC93576C46B3}"/>
            </a:ext>
          </a:extLst>
        </xdr:cNvPr>
        <xdr:cNvSpPr>
          <a:spLocks noChangeAspect="1" noChangeArrowheads="1"/>
        </xdr:cNvSpPr>
      </xdr:nvSpPr>
      <xdr:spPr bwMode="auto">
        <a:xfrm>
          <a:off x="0" y="39633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733425"/>
    <xdr:sp macro="" textlink="">
      <xdr:nvSpPr>
        <xdr:cNvPr id="13" name="AutoShape 292" descr="mail?cmd=cookie">
          <a:extLst>
            <a:ext uri="{FF2B5EF4-FFF2-40B4-BE49-F238E27FC236}">
              <a16:creationId xmlns:a16="http://schemas.microsoft.com/office/drawing/2014/main" id="{83CD2A53-5E79-46B0-AB03-EACCA5B71644}"/>
            </a:ext>
          </a:extLst>
        </xdr:cNvPr>
        <xdr:cNvSpPr>
          <a:spLocks noChangeAspect="1" noChangeArrowheads="1"/>
        </xdr:cNvSpPr>
      </xdr:nvSpPr>
      <xdr:spPr bwMode="auto">
        <a:xfrm>
          <a:off x="0" y="39443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733425"/>
    <xdr:sp macro="" textlink="">
      <xdr:nvSpPr>
        <xdr:cNvPr id="14" name="AutoShape 292" descr="mail?cmd=cookie">
          <a:extLst>
            <a:ext uri="{FF2B5EF4-FFF2-40B4-BE49-F238E27FC236}">
              <a16:creationId xmlns:a16="http://schemas.microsoft.com/office/drawing/2014/main" id="{60FB05A0-9402-4856-88BE-7FBA0613ED21}"/>
            </a:ext>
          </a:extLst>
        </xdr:cNvPr>
        <xdr:cNvSpPr>
          <a:spLocks noChangeAspect="1" noChangeArrowheads="1"/>
        </xdr:cNvSpPr>
      </xdr:nvSpPr>
      <xdr:spPr bwMode="auto">
        <a:xfrm>
          <a:off x="0" y="39443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733425"/>
    <xdr:sp macro="" textlink="">
      <xdr:nvSpPr>
        <xdr:cNvPr id="15" name="AutoShape 292" descr="mail?cmd=cookie">
          <a:extLst>
            <a:ext uri="{FF2B5EF4-FFF2-40B4-BE49-F238E27FC236}">
              <a16:creationId xmlns:a16="http://schemas.microsoft.com/office/drawing/2014/main" id="{0A504B9F-520C-4E2B-8A93-F728F9673886}"/>
            </a:ext>
          </a:extLst>
        </xdr:cNvPr>
        <xdr:cNvSpPr>
          <a:spLocks noChangeAspect="1" noChangeArrowheads="1"/>
        </xdr:cNvSpPr>
      </xdr:nvSpPr>
      <xdr:spPr bwMode="auto">
        <a:xfrm>
          <a:off x="0" y="39443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733425"/>
    <xdr:sp macro="" textlink="">
      <xdr:nvSpPr>
        <xdr:cNvPr id="16" name="AutoShape 292" descr="mail?cmd=cookie">
          <a:extLst>
            <a:ext uri="{FF2B5EF4-FFF2-40B4-BE49-F238E27FC236}">
              <a16:creationId xmlns:a16="http://schemas.microsoft.com/office/drawing/2014/main" id="{A33FE447-E963-4C80-8E09-1E2216EF5D64}"/>
            </a:ext>
          </a:extLst>
        </xdr:cNvPr>
        <xdr:cNvSpPr>
          <a:spLocks noChangeAspect="1" noChangeArrowheads="1"/>
        </xdr:cNvSpPr>
      </xdr:nvSpPr>
      <xdr:spPr bwMode="auto">
        <a:xfrm>
          <a:off x="0" y="39443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971550"/>
    <xdr:sp macro="" textlink="">
      <xdr:nvSpPr>
        <xdr:cNvPr id="17" name="AutoShape 292" descr="mail?cmd=cookie">
          <a:extLst>
            <a:ext uri="{FF2B5EF4-FFF2-40B4-BE49-F238E27FC236}">
              <a16:creationId xmlns:a16="http://schemas.microsoft.com/office/drawing/2014/main" id="{60F7DD1F-B462-481E-8212-F2FBE21B368D}"/>
            </a:ext>
          </a:extLst>
        </xdr:cNvPr>
        <xdr:cNvSpPr>
          <a:spLocks noChangeAspect="1" noChangeArrowheads="1"/>
        </xdr:cNvSpPr>
      </xdr:nvSpPr>
      <xdr:spPr bwMode="auto">
        <a:xfrm>
          <a:off x="0" y="394430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971550"/>
    <xdr:sp macro="" textlink="">
      <xdr:nvSpPr>
        <xdr:cNvPr id="18" name="AutoShape 292" descr="mail?cmd=cookie">
          <a:extLst>
            <a:ext uri="{FF2B5EF4-FFF2-40B4-BE49-F238E27FC236}">
              <a16:creationId xmlns:a16="http://schemas.microsoft.com/office/drawing/2014/main" id="{7A96D65B-76C5-40A2-B1A5-E698602FAF68}"/>
            </a:ext>
          </a:extLst>
        </xdr:cNvPr>
        <xdr:cNvSpPr>
          <a:spLocks noChangeAspect="1" noChangeArrowheads="1"/>
        </xdr:cNvSpPr>
      </xdr:nvSpPr>
      <xdr:spPr bwMode="auto">
        <a:xfrm>
          <a:off x="0" y="394430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971550"/>
    <xdr:sp macro="" textlink="">
      <xdr:nvSpPr>
        <xdr:cNvPr id="19" name="AutoShape 292" descr="mail?cmd=cookie">
          <a:extLst>
            <a:ext uri="{FF2B5EF4-FFF2-40B4-BE49-F238E27FC236}">
              <a16:creationId xmlns:a16="http://schemas.microsoft.com/office/drawing/2014/main" id="{46CBC9B2-D6A3-40C3-A7B6-8296AC0BFAA6}"/>
            </a:ext>
          </a:extLst>
        </xdr:cNvPr>
        <xdr:cNvSpPr>
          <a:spLocks noChangeAspect="1" noChangeArrowheads="1"/>
        </xdr:cNvSpPr>
      </xdr:nvSpPr>
      <xdr:spPr bwMode="auto">
        <a:xfrm>
          <a:off x="0" y="394430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971550"/>
    <xdr:sp macro="" textlink="">
      <xdr:nvSpPr>
        <xdr:cNvPr id="20" name="AutoShape 292" descr="mail?cmd=cookie">
          <a:extLst>
            <a:ext uri="{FF2B5EF4-FFF2-40B4-BE49-F238E27FC236}">
              <a16:creationId xmlns:a16="http://schemas.microsoft.com/office/drawing/2014/main" id="{8CE74882-8F56-4AE3-9930-D8CA5507159A}"/>
            </a:ext>
          </a:extLst>
        </xdr:cNvPr>
        <xdr:cNvSpPr>
          <a:spLocks noChangeAspect="1" noChangeArrowheads="1"/>
        </xdr:cNvSpPr>
      </xdr:nvSpPr>
      <xdr:spPr bwMode="auto">
        <a:xfrm>
          <a:off x="0" y="394430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11906</xdr:colOff>
      <xdr:row>97</xdr:row>
      <xdr:rowOff>59531</xdr:rowOff>
    </xdr:from>
    <xdr:ext cx="9525" cy="971550"/>
    <xdr:sp macro="" textlink="">
      <xdr:nvSpPr>
        <xdr:cNvPr id="21" name="AutoShape 292" descr="mail?cmd=cookie">
          <a:extLst>
            <a:ext uri="{FF2B5EF4-FFF2-40B4-BE49-F238E27FC236}">
              <a16:creationId xmlns:a16="http://schemas.microsoft.com/office/drawing/2014/main" id="{F5C1C179-3877-4B32-AD48-562F161351CC}"/>
            </a:ext>
          </a:extLst>
        </xdr:cNvPr>
        <xdr:cNvSpPr>
          <a:spLocks noChangeAspect="1" noChangeArrowheads="1"/>
        </xdr:cNvSpPr>
      </xdr:nvSpPr>
      <xdr:spPr bwMode="auto">
        <a:xfrm>
          <a:off x="11906" y="18433256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22" name="AutoShape 292" descr="mail?cmd=cookie">
          <a:extLst>
            <a:ext uri="{FF2B5EF4-FFF2-40B4-BE49-F238E27FC236}">
              <a16:creationId xmlns:a16="http://schemas.microsoft.com/office/drawing/2014/main" id="{07685637-1FE6-4EAD-B9AB-EF27F7FD416A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23" name="AutoShape 292" descr="mail?cmd=cookie">
          <a:extLst>
            <a:ext uri="{FF2B5EF4-FFF2-40B4-BE49-F238E27FC236}">
              <a16:creationId xmlns:a16="http://schemas.microsoft.com/office/drawing/2014/main" id="{B5E3EC57-D6F0-4851-A800-33B722A07AD4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24" name="AutoShape 292" descr="mail?cmd=cookie">
          <a:extLst>
            <a:ext uri="{FF2B5EF4-FFF2-40B4-BE49-F238E27FC236}">
              <a16:creationId xmlns:a16="http://schemas.microsoft.com/office/drawing/2014/main" id="{F8282F14-B246-4557-8AB0-06E5CB9F5C60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25" name="AutoShape 292" descr="mail?cmd=cookie">
          <a:extLst>
            <a:ext uri="{FF2B5EF4-FFF2-40B4-BE49-F238E27FC236}">
              <a16:creationId xmlns:a16="http://schemas.microsoft.com/office/drawing/2014/main" id="{7D68EDCC-7C93-4C62-B2C1-66AD73B66665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26" name="AutoShape 292" descr="mail?cmd=cookie">
          <a:extLst>
            <a:ext uri="{FF2B5EF4-FFF2-40B4-BE49-F238E27FC236}">
              <a16:creationId xmlns:a16="http://schemas.microsoft.com/office/drawing/2014/main" id="{ECA68D76-9F2D-4149-9ED8-72C47B15BB79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27" name="AutoShape 292" descr="mail?cmd=cookie">
          <a:extLst>
            <a:ext uri="{FF2B5EF4-FFF2-40B4-BE49-F238E27FC236}">
              <a16:creationId xmlns:a16="http://schemas.microsoft.com/office/drawing/2014/main" id="{80087A94-FA3E-47CF-85E6-22D8945D5482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28" name="AutoShape 292" descr="mail?cmd=cookie">
          <a:extLst>
            <a:ext uri="{FF2B5EF4-FFF2-40B4-BE49-F238E27FC236}">
              <a16:creationId xmlns:a16="http://schemas.microsoft.com/office/drawing/2014/main" id="{54CA0878-FD05-4B25-860D-E535F0132652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29" name="AutoShape 292" descr="mail?cmd=cookie">
          <a:extLst>
            <a:ext uri="{FF2B5EF4-FFF2-40B4-BE49-F238E27FC236}">
              <a16:creationId xmlns:a16="http://schemas.microsoft.com/office/drawing/2014/main" id="{45EF1831-0A83-4DAC-95D3-C39D4358C344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30" name="AutoShape 292" descr="mail?cmd=cookie">
          <a:extLst>
            <a:ext uri="{FF2B5EF4-FFF2-40B4-BE49-F238E27FC236}">
              <a16:creationId xmlns:a16="http://schemas.microsoft.com/office/drawing/2014/main" id="{FA3CB6E0-0764-4213-8EB4-CD261E1E68E1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31" name="AutoShape 292" descr="mail?cmd=cookie">
          <a:extLst>
            <a:ext uri="{FF2B5EF4-FFF2-40B4-BE49-F238E27FC236}">
              <a16:creationId xmlns:a16="http://schemas.microsoft.com/office/drawing/2014/main" id="{6B5D97EE-E956-47A1-AC3F-4F66310150A7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32" name="AutoShape 292" descr="mail?cmd=cookie">
          <a:extLst>
            <a:ext uri="{FF2B5EF4-FFF2-40B4-BE49-F238E27FC236}">
              <a16:creationId xmlns:a16="http://schemas.microsoft.com/office/drawing/2014/main" id="{AE2F6C2F-E83D-46E4-AA23-5C0C387478FF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33" name="AutoShape 292" descr="mail?cmd=cookie">
          <a:extLst>
            <a:ext uri="{FF2B5EF4-FFF2-40B4-BE49-F238E27FC236}">
              <a16:creationId xmlns:a16="http://schemas.microsoft.com/office/drawing/2014/main" id="{811B7143-0FE7-492B-97B1-183BE04F04AD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34" name="AutoShape 292" descr="mail?cmd=cookie">
          <a:extLst>
            <a:ext uri="{FF2B5EF4-FFF2-40B4-BE49-F238E27FC236}">
              <a16:creationId xmlns:a16="http://schemas.microsoft.com/office/drawing/2014/main" id="{86D81292-EA4B-4700-8D85-E061E5FE33DA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35" name="AutoShape 292" descr="mail?cmd=cookie">
          <a:extLst>
            <a:ext uri="{FF2B5EF4-FFF2-40B4-BE49-F238E27FC236}">
              <a16:creationId xmlns:a16="http://schemas.microsoft.com/office/drawing/2014/main" id="{4820F573-B4F1-4B54-A594-4D47BA8B0341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36" name="AutoShape 292" descr="mail?cmd=cookie">
          <a:extLst>
            <a:ext uri="{FF2B5EF4-FFF2-40B4-BE49-F238E27FC236}">
              <a16:creationId xmlns:a16="http://schemas.microsoft.com/office/drawing/2014/main" id="{2D11D351-23B9-429C-A195-CAB7D3F29337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37" name="AutoShape 292" descr="mail?cmd=cookie">
          <a:extLst>
            <a:ext uri="{FF2B5EF4-FFF2-40B4-BE49-F238E27FC236}">
              <a16:creationId xmlns:a16="http://schemas.microsoft.com/office/drawing/2014/main" id="{395F510B-3708-46FA-ADCA-E332D5CCF5BA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38" name="AutoShape 292" descr="mail?cmd=cookie">
          <a:extLst>
            <a:ext uri="{FF2B5EF4-FFF2-40B4-BE49-F238E27FC236}">
              <a16:creationId xmlns:a16="http://schemas.microsoft.com/office/drawing/2014/main" id="{8531D74C-28BE-47E0-BF18-1D285EF4B719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39" name="AutoShape 292" descr="mail?cmd=cookie">
          <a:extLst>
            <a:ext uri="{FF2B5EF4-FFF2-40B4-BE49-F238E27FC236}">
              <a16:creationId xmlns:a16="http://schemas.microsoft.com/office/drawing/2014/main" id="{EA4A2E79-330D-4BE6-8012-3A996FBDAC5E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40" name="AutoShape 292" descr="mail?cmd=cookie">
          <a:extLst>
            <a:ext uri="{FF2B5EF4-FFF2-40B4-BE49-F238E27FC236}">
              <a16:creationId xmlns:a16="http://schemas.microsoft.com/office/drawing/2014/main" id="{521191FB-058D-46A2-AE1E-18C5C3441D53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41" name="AutoShape 292" descr="mail?cmd=cookie">
          <a:extLst>
            <a:ext uri="{FF2B5EF4-FFF2-40B4-BE49-F238E27FC236}">
              <a16:creationId xmlns:a16="http://schemas.microsoft.com/office/drawing/2014/main" id="{E251008E-536D-4197-972A-EE7FC5536512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42" name="AutoShape 292" descr="mail?cmd=cookie">
          <a:extLst>
            <a:ext uri="{FF2B5EF4-FFF2-40B4-BE49-F238E27FC236}">
              <a16:creationId xmlns:a16="http://schemas.microsoft.com/office/drawing/2014/main" id="{E87E8A59-E172-423F-9A9D-1F2550906735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43" name="AutoShape 292" descr="mail?cmd=cookie">
          <a:extLst>
            <a:ext uri="{FF2B5EF4-FFF2-40B4-BE49-F238E27FC236}">
              <a16:creationId xmlns:a16="http://schemas.microsoft.com/office/drawing/2014/main" id="{D0A61571-852C-462D-8AB3-57E73F60E513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44" name="AutoShape 292" descr="mail?cmd=cookie">
          <a:extLst>
            <a:ext uri="{FF2B5EF4-FFF2-40B4-BE49-F238E27FC236}">
              <a16:creationId xmlns:a16="http://schemas.microsoft.com/office/drawing/2014/main" id="{05823408-0BD8-4AA3-9C5E-7E31696CE89B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45" name="AutoShape 292" descr="mail?cmd=cookie">
          <a:extLst>
            <a:ext uri="{FF2B5EF4-FFF2-40B4-BE49-F238E27FC236}">
              <a16:creationId xmlns:a16="http://schemas.microsoft.com/office/drawing/2014/main" id="{517BA63B-BE3F-4446-BC92-A22C9218D89B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46" name="AutoShape 292" descr="mail?cmd=cookie">
          <a:extLst>
            <a:ext uri="{FF2B5EF4-FFF2-40B4-BE49-F238E27FC236}">
              <a16:creationId xmlns:a16="http://schemas.microsoft.com/office/drawing/2014/main" id="{20B5A3AD-01FA-400F-B216-80242B3EC249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47" name="AutoShape 292" descr="mail?cmd=cookie">
          <a:extLst>
            <a:ext uri="{FF2B5EF4-FFF2-40B4-BE49-F238E27FC236}">
              <a16:creationId xmlns:a16="http://schemas.microsoft.com/office/drawing/2014/main" id="{7475A51C-BEBF-414A-BBBC-F2E61D60197C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48" name="AutoShape 292" descr="mail?cmd=cookie">
          <a:extLst>
            <a:ext uri="{FF2B5EF4-FFF2-40B4-BE49-F238E27FC236}">
              <a16:creationId xmlns:a16="http://schemas.microsoft.com/office/drawing/2014/main" id="{4BAFD67A-EE24-462D-B0DE-D2C75E7C7DDD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49" name="AutoShape 292" descr="mail?cmd=cookie">
          <a:extLst>
            <a:ext uri="{FF2B5EF4-FFF2-40B4-BE49-F238E27FC236}">
              <a16:creationId xmlns:a16="http://schemas.microsoft.com/office/drawing/2014/main" id="{469C6203-8F2E-43C2-87BA-AE59AB50B0B8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50" name="AutoShape 292" descr="mail?cmd=cookie">
          <a:extLst>
            <a:ext uri="{FF2B5EF4-FFF2-40B4-BE49-F238E27FC236}">
              <a16:creationId xmlns:a16="http://schemas.microsoft.com/office/drawing/2014/main" id="{0CEA2224-043D-41C2-A05F-A46CF7836B1D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51" name="AutoShape 292" descr="mail?cmd=cookie">
          <a:extLst>
            <a:ext uri="{FF2B5EF4-FFF2-40B4-BE49-F238E27FC236}">
              <a16:creationId xmlns:a16="http://schemas.microsoft.com/office/drawing/2014/main" id="{CD847379-0D8A-4310-BC7D-F2C68D12BF74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52" name="AutoShape 292" descr="mail?cmd=cookie">
          <a:extLst>
            <a:ext uri="{FF2B5EF4-FFF2-40B4-BE49-F238E27FC236}">
              <a16:creationId xmlns:a16="http://schemas.microsoft.com/office/drawing/2014/main" id="{738F3496-0D60-4670-AC7E-A4BC4F9EACF7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53" name="AutoShape 292" descr="mail?cmd=cookie">
          <a:extLst>
            <a:ext uri="{FF2B5EF4-FFF2-40B4-BE49-F238E27FC236}">
              <a16:creationId xmlns:a16="http://schemas.microsoft.com/office/drawing/2014/main" id="{7E5E6EFB-EEBA-444E-8D45-A29777EE875A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54" name="AutoShape 292" descr="mail?cmd=cookie">
          <a:extLst>
            <a:ext uri="{FF2B5EF4-FFF2-40B4-BE49-F238E27FC236}">
              <a16:creationId xmlns:a16="http://schemas.microsoft.com/office/drawing/2014/main" id="{55EA5A62-1562-4C89-B97B-DB558E173534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55" name="AutoShape 292" descr="mail?cmd=cookie">
          <a:extLst>
            <a:ext uri="{FF2B5EF4-FFF2-40B4-BE49-F238E27FC236}">
              <a16:creationId xmlns:a16="http://schemas.microsoft.com/office/drawing/2014/main" id="{ECC23319-B937-4981-9A66-7412791577C2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56" name="AutoShape 292" descr="mail?cmd=cookie">
          <a:extLst>
            <a:ext uri="{FF2B5EF4-FFF2-40B4-BE49-F238E27FC236}">
              <a16:creationId xmlns:a16="http://schemas.microsoft.com/office/drawing/2014/main" id="{ACA02974-DB24-4031-8CF9-938894CBCB43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57" name="AutoShape 292" descr="mail?cmd=cookie">
          <a:extLst>
            <a:ext uri="{FF2B5EF4-FFF2-40B4-BE49-F238E27FC236}">
              <a16:creationId xmlns:a16="http://schemas.microsoft.com/office/drawing/2014/main" id="{35D378CA-9E0E-4DC2-9E33-3921547D81E9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58" name="AutoShape 292" descr="mail?cmd=cookie">
          <a:extLst>
            <a:ext uri="{FF2B5EF4-FFF2-40B4-BE49-F238E27FC236}">
              <a16:creationId xmlns:a16="http://schemas.microsoft.com/office/drawing/2014/main" id="{EEDAE520-BA8C-47B8-B1D7-C54F8769DE06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59" name="AutoShape 292" descr="mail?cmd=cookie">
          <a:extLst>
            <a:ext uri="{FF2B5EF4-FFF2-40B4-BE49-F238E27FC236}">
              <a16:creationId xmlns:a16="http://schemas.microsoft.com/office/drawing/2014/main" id="{EDEF73B2-0BC3-4CF9-99DF-D2295461E4EF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60" name="AutoShape 292" descr="mail?cmd=cookie">
          <a:extLst>
            <a:ext uri="{FF2B5EF4-FFF2-40B4-BE49-F238E27FC236}">
              <a16:creationId xmlns:a16="http://schemas.microsoft.com/office/drawing/2014/main" id="{9F9D36F1-EA6C-4AE7-A6EC-DC01B1669889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61" name="AutoShape 292" descr="mail?cmd=cookie">
          <a:extLst>
            <a:ext uri="{FF2B5EF4-FFF2-40B4-BE49-F238E27FC236}">
              <a16:creationId xmlns:a16="http://schemas.microsoft.com/office/drawing/2014/main" id="{7DE7BF2E-C0F5-4503-8EC8-9F1B8647E7B3}"/>
            </a:ext>
          </a:extLst>
        </xdr:cNvPr>
        <xdr:cNvSpPr>
          <a:spLocks noChangeAspect="1" noChangeArrowheads="1"/>
        </xdr:cNvSpPr>
      </xdr:nvSpPr>
      <xdr:spPr bwMode="auto">
        <a:xfrm>
          <a:off x="0" y="17554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62" name="AutoShape 292" descr="mail?cmd=cookie">
          <a:extLst>
            <a:ext uri="{FF2B5EF4-FFF2-40B4-BE49-F238E27FC236}">
              <a16:creationId xmlns:a16="http://schemas.microsoft.com/office/drawing/2014/main" id="{A1045BE4-406D-4C28-AA5D-B4B3D78F1023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63" name="AutoShape 292" descr="mail?cmd=cookie">
          <a:extLst>
            <a:ext uri="{FF2B5EF4-FFF2-40B4-BE49-F238E27FC236}">
              <a16:creationId xmlns:a16="http://schemas.microsoft.com/office/drawing/2014/main" id="{A5FDB368-5340-4BD7-937F-22343CD24746}"/>
            </a:ext>
          </a:extLst>
        </xdr:cNvPr>
        <xdr:cNvSpPr>
          <a:spLocks noChangeAspect="1" noChangeArrowheads="1"/>
        </xdr:cNvSpPr>
      </xdr:nvSpPr>
      <xdr:spPr bwMode="auto">
        <a:xfrm>
          <a:off x="0" y="18373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64" name="AutoShape 292" descr="mail?cmd=cookie">
          <a:extLst>
            <a:ext uri="{FF2B5EF4-FFF2-40B4-BE49-F238E27FC236}">
              <a16:creationId xmlns:a16="http://schemas.microsoft.com/office/drawing/2014/main" id="{6DABCB65-605A-4739-A4B4-6DAF32FDEA5E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65" name="AutoShape 292" descr="mail?cmd=cookie">
          <a:extLst>
            <a:ext uri="{FF2B5EF4-FFF2-40B4-BE49-F238E27FC236}">
              <a16:creationId xmlns:a16="http://schemas.microsoft.com/office/drawing/2014/main" id="{D3C32004-B838-4BC9-806E-A079200727EB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66" name="AutoShape 292" descr="mail?cmd=cookie">
          <a:extLst>
            <a:ext uri="{FF2B5EF4-FFF2-40B4-BE49-F238E27FC236}">
              <a16:creationId xmlns:a16="http://schemas.microsoft.com/office/drawing/2014/main" id="{21518D38-2268-422B-834D-ADE4E294C0DA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67" name="AutoShape 292" descr="mail?cmd=cookie">
          <a:extLst>
            <a:ext uri="{FF2B5EF4-FFF2-40B4-BE49-F238E27FC236}">
              <a16:creationId xmlns:a16="http://schemas.microsoft.com/office/drawing/2014/main" id="{6F5BA93A-9248-4909-8E6C-DC4CFA5273A1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68" name="AutoShape 292" descr="mail?cmd=cookie">
          <a:extLst>
            <a:ext uri="{FF2B5EF4-FFF2-40B4-BE49-F238E27FC236}">
              <a16:creationId xmlns:a16="http://schemas.microsoft.com/office/drawing/2014/main" id="{95E1DE91-6C18-4ADA-AE9E-FA1CE3AC1016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69" name="AutoShape 292" descr="mail?cmd=cookie">
          <a:extLst>
            <a:ext uri="{FF2B5EF4-FFF2-40B4-BE49-F238E27FC236}">
              <a16:creationId xmlns:a16="http://schemas.microsoft.com/office/drawing/2014/main" id="{18D5CF3C-7B4C-44D6-B868-16821D03ADBF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70" name="AutoShape 292" descr="mail?cmd=cookie">
          <a:extLst>
            <a:ext uri="{FF2B5EF4-FFF2-40B4-BE49-F238E27FC236}">
              <a16:creationId xmlns:a16="http://schemas.microsoft.com/office/drawing/2014/main" id="{3A3D4B82-27D8-4BFC-96B7-5DE7ABA08A3C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71" name="AutoShape 292" descr="mail?cmd=cookie">
          <a:extLst>
            <a:ext uri="{FF2B5EF4-FFF2-40B4-BE49-F238E27FC236}">
              <a16:creationId xmlns:a16="http://schemas.microsoft.com/office/drawing/2014/main" id="{CB0E0C8E-DBF3-4B5A-AB22-8630221223B7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72" name="AutoShape 292" descr="mail?cmd=cookie">
          <a:extLst>
            <a:ext uri="{FF2B5EF4-FFF2-40B4-BE49-F238E27FC236}">
              <a16:creationId xmlns:a16="http://schemas.microsoft.com/office/drawing/2014/main" id="{5D5CF88A-C1AA-4F21-AB21-0CBD39046B4B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73" name="AutoShape 292" descr="mail?cmd=cookie">
          <a:extLst>
            <a:ext uri="{FF2B5EF4-FFF2-40B4-BE49-F238E27FC236}">
              <a16:creationId xmlns:a16="http://schemas.microsoft.com/office/drawing/2014/main" id="{D91679B3-7EBF-4376-844D-23C1D3ADA29E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74" name="AutoShape 292" descr="mail?cmd=cookie">
          <a:extLst>
            <a:ext uri="{FF2B5EF4-FFF2-40B4-BE49-F238E27FC236}">
              <a16:creationId xmlns:a16="http://schemas.microsoft.com/office/drawing/2014/main" id="{FAEC43D6-E245-4A7D-B406-1FADEDB8C89D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75" name="AutoShape 292" descr="mail?cmd=cookie">
          <a:extLst>
            <a:ext uri="{FF2B5EF4-FFF2-40B4-BE49-F238E27FC236}">
              <a16:creationId xmlns:a16="http://schemas.microsoft.com/office/drawing/2014/main" id="{5A72B677-BD03-49CD-85E6-AD8B8B273866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76" name="AutoShape 292" descr="mail?cmd=cookie">
          <a:extLst>
            <a:ext uri="{FF2B5EF4-FFF2-40B4-BE49-F238E27FC236}">
              <a16:creationId xmlns:a16="http://schemas.microsoft.com/office/drawing/2014/main" id="{1E81D939-30F8-4432-BD58-3579D262E458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77" name="AutoShape 292" descr="mail?cmd=cookie">
          <a:extLst>
            <a:ext uri="{FF2B5EF4-FFF2-40B4-BE49-F238E27FC236}">
              <a16:creationId xmlns:a16="http://schemas.microsoft.com/office/drawing/2014/main" id="{8CAC2720-C6D4-4A69-89B3-84D780F7B2BB}"/>
            </a:ext>
          </a:extLst>
        </xdr:cNvPr>
        <xdr:cNvSpPr>
          <a:spLocks noChangeAspect="1" noChangeArrowheads="1"/>
        </xdr:cNvSpPr>
      </xdr:nvSpPr>
      <xdr:spPr bwMode="auto">
        <a:xfrm>
          <a:off x="0" y="185642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295275"/>
    <xdr:sp macro="" textlink="">
      <xdr:nvSpPr>
        <xdr:cNvPr id="78" name="AutoShape 292" descr="mail?cmd=cookie">
          <a:extLst>
            <a:ext uri="{FF2B5EF4-FFF2-40B4-BE49-F238E27FC236}">
              <a16:creationId xmlns:a16="http://schemas.microsoft.com/office/drawing/2014/main" id="{90612AF2-3EC4-4E32-98BB-B0BF3BAEE65A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295275"/>
    <xdr:sp macro="" textlink="">
      <xdr:nvSpPr>
        <xdr:cNvPr id="79" name="AutoShape 292" descr="mail?cmd=cookie">
          <a:extLst>
            <a:ext uri="{FF2B5EF4-FFF2-40B4-BE49-F238E27FC236}">
              <a16:creationId xmlns:a16="http://schemas.microsoft.com/office/drawing/2014/main" id="{535C58D8-D49F-4BB3-8D26-4B7173906DC2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104775"/>
    <xdr:sp macro="" textlink="">
      <xdr:nvSpPr>
        <xdr:cNvPr id="80" name="AutoShape 292" descr="mail?cmd=cookie">
          <a:extLst>
            <a:ext uri="{FF2B5EF4-FFF2-40B4-BE49-F238E27FC236}">
              <a16:creationId xmlns:a16="http://schemas.microsoft.com/office/drawing/2014/main" id="{7A4FD064-A321-4459-A390-F40FB376703C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104775"/>
    <xdr:sp macro="" textlink="">
      <xdr:nvSpPr>
        <xdr:cNvPr id="81" name="AutoShape 292" descr="mail?cmd=cookie">
          <a:extLst>
            <a:ext uri="{FF2B5EF4-FFF2-40B4-BE49-F238E27FC236}">
              <a16:creationId xmlns:a16="http://schemas.microsoft.com/office/drawing/2014/main" id="{8A83D43E-5907-403D-9BDC-62347AE7FB1C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104775"/>
    <xdr:sp macro="" textlink="">
      <xdr:nvSpPr>
        <xdr:cNvPr id="82" name="AutoShape 292" descr="mail?cmd=cookie">
          <a:extLst>
            <a:ext uri="{FF2B5EF4-FFF2-40B4-BE49-F238E27FC236}">
              <a16:creationId xmlns:a16="http://schemas.microsoft.com/office/drawing/2014/main" id="{9C1098E7-F65C-4266-A085-E681E439C4FE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295275"/>
    <xdr:sp macro="" textlink="">
      <xdr:nvSpPr>
        <xdr:cNvPr id="83" name="AutoShape 292" descr="mail?cmd=cookie">
          <a:extLst>
            <a:ext uri="{FF2B5EF4-FFF2-40B4-BE49-F238E27FC236}">
              <a16:creationId xmlns:a16="http://schemas.microsoft.com/office/drawing/2014/main" id="{09C4DCEC-3D27-47C9-99E2-864DA1A94E8C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295275"/>
    <xdr:sp macro="" textlink="">
      <xdr:nvSpPr>
        <xdr:cNvPr id="84" name="AutoShape 292" descr="mail?cmd=cookie">
          <a:extLst>
            <a:ext uri="{FF2B5EF4-FFF2-40B4-BE49-F238E27FC236}">
              <a16:creationId xmlns:a16="http://schemas.microsoft.com/office/drawing/2014/main" id="{BC4528B2-8FD8-4048-9C19-F88BE182A3AE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733425"/>
    <xdr:sp macro="" textlink="">
      <xdr:nvSpPr>
        <xdr:cNvPr id="85" name="AutoShape 292" descr="mail?cmd=cookie">
          <a:extLst>
            <a:ext uri="{FF2B5EF4-FFF2-40B4-BE49-F238E27FC236}">
              <a16:creationId xmlns:a16="http://schemas.microsoft.com/office/drawing/2014/main" id="{973A65D1-9748-4717-BFDD-81C9468A6648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733425"/>
    <xdr:sp macro="" textlink="">
      <xdr:nvSpPr>
        <xdr:cNvPr id="86" name="AutoShape 292" descr="mail?cmd=cookie">
          <a:extLst>
            <a:ext uri="{FF2B5EF4-FFF2-40B4-BE49-F238E27FC236}">
              <a16:creationId xmlns:a16="http://schemas.microsoft.com/office/drawing/2014/main" id="{6198F4AC-C31B-44DD-B01C-662EB9870AAF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733425"/>
    <xdr:sp macro="" textlink="">
      <xdr:nvSpPr>
        <xdr:cNvPr id="87" name="AutoShape 292" descr="mail?cmd=cookie">
          <a:extLst>
            <a:ext uri="{FF2B5EF4-FFF2-40B4-BE49-F238E27FC236}">
              <a16:creationId xmlns:a16="http://schemas.microsoft.com/office/drawing/2014/main" id="{F189029E-944B-4CB3-9277-4D0F1138ECF1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213</xdr:row>
      <xdr:rowOff>0</xdr:rowOff>
    </xdr:from>
    <xdr:ext cx="9525" cy="733425"/>
    <xdr:sp macro="" textlink="">
      <xdr:nvSpPr>
        <xdr:cNvPr id="88" name="AutoShape 292" descr="mail?cmd=cookie">
          <a:extLst>
            <a:ext uri="{FF2B5EF4-FFF2-40B4-BE49-F238E27FC236}">
              <a16:creationId xmlns:a16="http://schemas.microsoft.com/office/drawing/2014/main" id="{AC11592D-0A93-4715-8384-3123BB7637E0}"/>
            </a:ext>
          </a:extLst>
        </xdr:cNvPr>
        <xdr:cNvSpPr>
          <a:spLocks noChangeAspect="1" noChangeArrowheads="1"/>
        </xdr:cNvSpPr>
      </xdr:nvSpPr>
      <xdr:spPr bwMode="auto">
        <a:xfrm>
          <a:off x="0" y="46196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733425"/>
    <xdr:sp macro="" textlink="">
      <xdr:nvSpPr>
        <xdr:cNvPr id="89" name="AutoShape 292" descr="mail?cmd=cookie">
          <a:extLst>
            <a:ext uri="{FF2B5EF4-FFF2-40B4-BE49-F238E27FC236}">
              <a16:creationId xmlns:a16="http://schemas.microsoft.com/office/drawing/2014/main" id="{31A281A7-BC2D-45AB-9C24-41D0DB57AD45}"/>
            </a:ext>
          </a:extLst>
        </xdr:cNvPr>
        <xdr:cNvSpPr>
          <a:spLocks noChangeAspect="1" noChangeArrowheads="1"/>
        </xdr:cNvSpPr>
      </xdr:nvSpPr>
      <xdr:spPr bwMode="auto">
        <a:xfrm>
          <a:off x="0" y="460057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733425"/>
    <xdr:sp macro="" textlink="">
      <xdr:nvSpPr>
        <xdr:cNvPr id="90" name="AutoShape 292" descr="mail?cmd=cookie">
          <a:extLst>
            <a:ext uri="{FF2B5EF4-FFF2-40B4-BE49-F238E27FC236}">
              <a16:creationId xmlns:a16="http://schemas.microsoft.com/office/drawing/2014/main" id="{17D1A306-3AF5-4056-ADEE-78303CE52D7B}"/>
            </a:ext>
          </a:extLst>
        </xdr:cNvPr>
        <xdr:cNvSpPr>
          <a:spLocks noChangeAspect="1" noChangeArrowheads="1"/>
        </xdr:cNvSpPr>
      </xdr:nvSpPr>
      <xdr:spPr bwMode="auto">
        <a:xfrm>
          <a:off x="0" y="460057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733425"/>
    <xdr:sp macro="" textlink="">
      <xdr:nvSpPr>
        <xdr:cNvPr id="91" name="AutoShape 292" descr="mail?cmd=cookie">
          <a:extLst>
            <a:ext uri="{FF2B5EF4-FFF2-40B4-BE49-F238E27FC236}">
              <a16:creationId xmlns:a16="http://schemas.microsoft.com/office/drawing/2014/main" id="{CCC016C3-5D62-445C-804D-52471CF6FC85}"/>
            </a:ext>
          </a:extLst>
        </xdr:cNvPr>
        <xdr:cNvSpPr>
          <a:spLocks noChangeAspect="1" noChangeArrowheads="1"/>
        </xdr:cNvSpPr>
      </xdr:nvSpPr>
      <xdr:spPr bwMode="auto">
        <a:xfrm>
          <a:off x="0" y="460057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733425"/>
    <xdr:sp macro="" textlink="">
      <xdr:nvSpPr>
        <xdr:cNvPr id="92" name="AutoShape 292" descr="mail?cmd=cookie">
          <a:extLst>
            <a:ext uri="{FF2B5EF4-FFF2-40B4-BE49-F238E27FC236}">
              <a16:creationId xmlns:a16="http://schemas.microsoft.com/office/drawing/2014/main" id="{868CDC1F-9D81-4751-B724-4B5359CC9017}"/>
            </a:ext>
          </a:extLst>
        </xdr:cNvPr>
        <xdr:cNvSpPr>
          <a:spLocks noChangeAspect="1" noChangeArrowheads="1"/>
        </xdr:cNvSpPr>
      </xdr:nvSpPr>
      <xdr:spPr bwMode="auto">
        <a:xfrm>
          <a:off x="0" y="460057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971550"/>
    <xdr:sp macro="" textlink="">
      <xdr:nvSpPr>
        <xdr:cNvPr id="93" name="AutoShape 292" descr="mail?cmd=cookie">
          <a:extLst>
            <a:ext uri="{FF2B5EF4-FFF2-40B4-BE49-F238E27FC236}">
              <a16:creationId xmlns:a16="http://schemas.microsoft.com/office/drawing/2014/main" id="{82BCDB42-90F5-4686-881B-5959731427F6}"/>
            </a:ext>
          </a:extLst>
        </xdr:cNvPr>
        <xdr:cNvSpPr>
          <a:spLocks noChangeAspect="1" noChangeArrowheads="1"/>
        </xdr:cNvSpPr>
      </xdr:nvSpPr>
      <xdr:spPr bwMode="auto">
        <a:xfrm>
          <a:off x="0" y="460057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971550"/>
    <xdr:sp macro="" textlink="">
      <xdr:nvSpPr>
        <xdr:cNvPr id="94" name="AutoShape 292" descr="mail?cmd=cookie">
          <a:extLst>
            <a:ext uri="{FF2B5EF4-FFF2-40B4-BE49-F238E27FC236}">
              <a16:creationId xmlns:a16="http://schemas.microsoft.com/office/drawing/2014/main" id="{FB79DBC4-F7F7-457C-889D-C4187F69D7A7}"/>
            </a:ext>
          </a:extLst>
        </xdr:cNvPr>
        <xdr:cNvSpPr>
          <a:spLocks noChangeAspect="1" noChangeArrowheads="1"/>
        </xdr:cNvSpPr>
      </xdr:nvSpPr>
      <xdr:spPr bwMode="auto">
        <a:xfrm>
          <a:off x="0" y="460057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971550"/>
    <xdr:sp macro="" textlink="">
      <xdr:nvSpPr>
        <xdr:cNvPr id="95" name="AutoShape 292" descr="mail?cmd=cookie">
          <a:extLst>
            <a:ext uri="{FF2B5EF4-FFF2-40B4-BE49-F238E27FC236}">
              <a16:creationId xmlns:a16="http://schemas.microsoft.com/office/drawing/2014/main" id="{D4D0848A-F168-4FD0-AB58-0334D153F84B}"/>
            </a:ext>
          </a:extLst>
        </xdr:cNvPr>
        <xdr:cNvSpPr>
          <a:spLocks noChangeAspect="1" noChangeArrowheads="1"/>
        </xdr:cNvSpPr>
      </xdr:nvSpPr>
      <xdr:spPr bwMode="auto">
        <a:xfrm>
          <a:off x="0" y="460057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212</xdr:row>
      <xdr:rowOff>0</xdr:rowOff>
    </xdr:from>
    <xdr:ext cx="9525" cy="971550"/>
    <xdr:sp macro="" textlink="">
      <xdr:nvSpPr>
        <xdr:cNvPr id="96" name="AutoShape 292" descr="mail?cmd=cookie">
          <a:extLst>
            <a:ext uri="{FF2B5EF4-FFF2-40B4-BE49-F238E27FC236}">
              <a16:creationId xmlns:a16="http://schemas.microsoft.com/office/drawing/2014/main" id="{F0FFBF42-DFD9-4FBB-833A-B54914206FF2}"/>
            </a:ext>
          </a:extLst>
        </xdr:cNvPr>
        <xdr:cNvSpPr>
          <a:spLocks noChangeAspect="1" noChangeArrowheads="1"/>
        </xdr:cNvSpPr>
      </xdr:nvSpPr>
      <xdr:spPr bwMode="auto">
        <a:xfrm>
          <a:off x="0" y="460057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11906</xdr:colOff>
      <xdr:row>97</xdr:row>
      <xdr:rowOff>59531</xdr:rowOff>
    </xdr:from>
    <xdr:ext cx="9525" cy="971550"/>
    <xdr:sp macro="" textlink="">
      <xdr:nvSpPr>
        <xdr:cNvPr id="97" name="AutoShape 292" descr="mail?cmd=cookie">
          <a:extLst>
            <a:ext uri="{FF2B5EF4-FFF2-40B4-BE49-F238E27FC236}">
              <a16:creationId xmlns:a16="http://schemas.microsoft.com/office/drawing/2014/main" id="{B7C8C1C3-3FBB-41A6-BDAF-68C4665AAA92}"/>
            </a:ext>
          </a:extLst>
        </xdr:cNvPr>
        <xdr:cNvSpPr>
          <a:spLocks noChangeAspect="1" noChangeArrowheads="1"/>
        </xdr:cNvSpPr>
      </xdr:nvSpPr>
      <xdr:spPr bwMode="auto">
        <a:xfrm>
          <a:off x="11906" y="2063353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98" name="AutoShape 292" descr="mail?cmd=cookie">
          <a:extLst>
            <a:ext uri="{FF2B5EF4-FFF2-40B4-BE49-F238E27FC236}">
              <a16:creationId xmlns:a16="http://schemas.microsoft.com/office/drawing/2014/main" id="{CE2897E7-9C48-4121-A674-9895C319A1F4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99" name="AutoShape 292" descr="mail?cmd=cookie">
          <a:extLst>
            <a:ext uri="{FF2B5EF4-FFF2-40B4-BE49-F238E27FC236}">
              <a16:creationId xmlns:a16="http://schemas.microsoft.com/office/drawing/2014/main" id="{DA56BB87-6F39-4356-B1F9-4FB279FE5592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00" name="AutoShape 292" descr="mail?cmd=cookie">
          <a:extLst>
            <a:ext uri="{FF2B5EF4-FFF2-40B4-BE49-F238E27FC236}">
              <a16:creationId xmlns:a16="http://schemas.microsoft.com/office/drawing/2014/main" id="{321903FE-B151-4003-9CA2-BE43E7DAEB27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01" name="AutoShape 292" descr="mail?cmd=cookie">
          <a:extLst>
            <a:ext uri="{FF2B5EF4-FFF2-40B4-BE49-F238E27FC236}">
              <a16:creationId xmlns:a16="http://schemas.microsoft.com/office/drawing/2014/main" id="{17A84712-3350-4491-80C8-F2BA59AA5ED6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02" name="AutoShape 292" descr="mail?cmd=cookie">
          <a:extLst>
            <a:ext uri="{FF2B5EF4-FFF2-40B4-BE49-F238E27FC236}">
              <a16:creationId xmlns:a16="http://schemas.microsoft.com/office/drawing/2014/main" id="{7524A927-64CD-434D-B518-F8A05B87CB8A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03" name="AutoShape 292" descr="mail?cmd=cookie">
          <a:extLst>
            <a:ext uri="{FF2B5EF4-FFF2-40B4-BE49-F238E27FC236}">
              <a16:creationId xmlns:a16="http://schemas.microsoft.com/office/drawing/2014/main" id="{5423C226-FC96-477B-9761-D357D9671F01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04" name="AutoShape 292" descr="mail?cmd=cookie">
          <a:extLst>
            <a:ext uri="{FF2B5EF4-FFF2-40B4-BE49-F238E27FC236}">
              <a16:creationId xmlns:a16="http://schemas.microsoft.com/office/drawing/2014/main" id="{D615A94D-BF67-49D7-9C7B-A475B5664C62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05" name="AutoShape 292" descr="mail?cmd=cookie">
          <a:extLst>
            <a:ext uri="{FF2B5EF4-FFF2-40B4-BE49-F238E27FC236}">
              <a16:creationId xmlns:a16="http://schemas.microsoft.com/office/drawing/2014/main" id="{9C86246E-6817-4A74-84B5-3A97F8C64641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06" name="AutoShape 292" descr="mail?cmd=cookie">
          <a:extLst>
            <a:ext uri="{FF2B5EF4-FFF2-40B4-BE49-F238E27FC236}">
              <a16:creationId xmlns:a16="http://schemas.microsoft.com/office/drawing/2014/main" id="{C3C66567-3505-44DE-97E4-FFB3E9314868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07" name="AutoShape 292" descr="mail?cmd=cookie">
          <a:extLst>
            <a:ext uri="{FF2B5EF4-FFF2-40B4-BE49-F238E27FC236}">
              <a16:creationId xmlns:a16="http://schemas.microsoft.com/office/drawing/2014/main" id="{91C19C9E-4BED-4880-A05B-15D593A26DAA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08" name="AutoShape 292" descr="mail?cmd=cookie">
          <a:extLst>
            <a:ext uri="{FF2B5EF4-FFF2-40B4-BE49-F238E27FC236}">
              <a16:creationId xmlns:a16="http://schemas.microsoft.com/office/drawing/2014/main" id="{B7BF8731-419F-4DA8-A63A-32D1184E6473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09" name="AutoShape 292" descr="mail?cmd=cookie">
          <a:extLst>
            <a:ext uri="{FF2B5EF4-FFF2-40B4-BE49-F238E27FC236}">
              <a16:creationId xmlns:a16="http://schemas.microsoft.com/office/drawing/2014/main" id="{9C8737A6-3594-4887-AD7E-9AE65BCDDBC3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10" name="AutoShape 292" descr="mail?cmd=cookie">
          <a:extLst>
            <a:ext uri="{FF2B5EF4-FFF2-40B4-BE49-F238E27FC236}">
              <a16:creationId xmlns:a16="http://schemas.microsoft.com/office/drawing/2014/main" id="{B15150BF-2C3F-40BA-BC1B-7A46B4870A1C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11" name="AutoShape 292" descr="mail?cmd=cookie">
          <a:extLst>
            <a:ext uri="{FF2B5EF4-FFF2-40B4-BE49-F238E27FC236}">
              <a16:creationId xmlns:a16="http://schemas.microsoft.com/office/drawing/2014/main" id="{43BA2ECD-6556-4DB2-A22F-47DC47C27D6A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12" name="AutoShape 292" descr="mail?cmd=cookie">
          <a:extLst>
            <a:ext uri="{FF2B5EF4-FFF2-40B4-BE49-F238E27FC236}">
              <a16:creationId xmlns:a16="http://schemas.microsoft.com/office/drawing/2014/main" id="{DFC6B882-9FF4-4DDA-9C6A-FFBBF13848D9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13" name="AutoShape 292" descr="mail?cmd=cookie">
          <a:extLst>
            <a:ext uri="{FF2B5EF4-FFF2-40B4-BE49-F238E27FC236}">
              <a16:creationId xmlns:a16="http://schemas.microsoft.com/office/drawing/2014/main" id="{F085F9FD-6554-4784-912D-F2A7727D3B3E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14" name="AutoShape 292" descr="mail?cmd=cookie">
          <a:extLst>
            <a:ext uri="{FF2B5EF4-FFF2-40B4-BE49-F238E27FC236}">
              <a16:creationId xmlns:a16="http://schemas.microsoft.com/office/drawing/2014/main" id="{C2C925F4-F69D-4FA8-B2E2-CAA90475CAAF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15" name="AutoShape 292" descr="mail?cmd=cookie">
          <a:extLst>
            <a:ext uri="{FF2B5EF4-FFF2-40B4-BE49-F238E27FC236}">
              <a16:creationId xmlns:a16="http://schemas.microsoft.com/office/drawing/2014/main" id="{1F1D07A6-73FF-4C16-9076-47132EB4CE43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16" name="AutoShape 292" descr="mail?cmd=cookie">
          <a:extLst>
            <a:ext uri="{FF2B5EF4-FFF2-40B4-BE49-F238E27FC236}">
              <a16:creationId xmlns:a16="http://schemas.microsoft.com/office/drawing/2014/main" id="{6E4397D7-6043-410C-A853-CF1AD4F8F83D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17" name="AutoShape 292" descr="mail?cmd=cookie">
          <a:extLst>
            <a:ext uri="{FF2B5EF4-FFF2-40B4-BE49-F238E27FC236}">
              <a16:creationId xmlns:a16="http://schemas.microsoft.com/office/drawing/2014/main" id="{BCB5CAE8-4879-435A-AD33-546D3A67259D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18" name="AutoShape 292" descr="mail?cmd=cookie">
          <a:extLst>
            <a:ext uri="{FF2B5EF4-FFF2-40B4-BE49-F238E27FC236}">
              <a16:creationId xmlns:a16="http://schemas.microsoft.com/office/drawing/2014/main" id="{37356E53-5D7B-4A6C-80BC-847C0DAE69D8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19" name="AutoShape 292" descr="mail?cmd=cookie">
          <a:extLst>
            <a:ext uri="{FF2B5EF4-FFF2-40B4-BE49-F238E27FC236}">
              <a16:creationId xmlns:a16="http://schemas.microsoft.com/office/drawing/2014/main" id="{CB98E31A-9F16-45B6-8704-51385E9ED980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20" name="AutoShape 292" descr="mail?cmd=cookie">
          <a:extLst>
            <a:ext uri="{FF2B5EF4-FFF2-40B4-BE49-F238E27FC236}">
              <a16:creationId xmlns:a16="http://schemas.microsoft.com/office/drawing/2014/main" id="{8C2553A6-E667-4970-A6D9-21AA2600738E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21" name="AutoShape 292" descr="mail?cmd=cookie">
          <a:extLst>
            <a:ext uri="{FF2B5EF4-FFF2-40B4-BE49-F238E27FC236}">
              <a16:creationId xmlns:a16="http://schemas.microsoft.com/office/drawing/2014/main" id="{89EBA214-1CA6-4939-9F4F-3A752F2478F9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22" name="AutoShape 292" descr="mail?cmd=cookie">
          <a:extLst>
            <a:ext uri="{FF2B5EF4-FFF2-40B4-BE49-F238E27FC236}">
              <a16:creationId xmlns:a16="http://schemas.microsoft.com/office/drawing/2014/main" id="{5C347843-63DD-494D-BFFD-34CE7C8C056D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23" name="AutoShape 292" descr="mail?cmd=cookie">
          <a:extLst>
            <a:ext uri="{FF2B5EF4-FFF2-40B4-BE49-F238E27FC236}">
              <a16:creationId xmlns:a16="http://schemas.microsoft.com/office/drawing/2014/main" id="{D250A5BB-39A3-45A6-B3BE-D397B33A90B4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24" name="AutoShape 292" descr="mail?cmd=cookie">
          <a:extLst>
            <a:ext uri="{FF2B5EF4-FFF2-40B4-BE49-F238E27FC236}">
              <a16:creationId xmlns:a16="http://schemas.microsoft.com/office/drawing/2014/main" id="{297EDE5A-580E-498D-8D66-8ABB1670EB86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25" name="AutoShape 292" descr="mail?cmd=cookie">
          <a:extLst>
            <a:ext uri="{FF2B5EF4-FFF2-40B4-BE49-F238E27FC236}">
              <a16:creationId xmlns:a16="http://schemas.microsoft.com/office/drawing/2014/main" id="{420B0AD5-01EB-47DB-997A-A4D31835C6F5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26" name="AutoShape 292" descr="mail?cmd=cookie">
          <a:extLst>
            <a:ext uri="{FF2B5EF4-FFF2-40B4-BE49-F238E27FC236}">
              <a16:creationId xmlns:a16="http://schemas.microsoft.com/office/drawing/2014/main" id="{38C0ADC5-514F-4A87-A88B-F9333773E8A8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27" name="AutoShape 292" descr="mail?cmd=cookie">
          <a:extLst>
            <a:ext uri="{FF2B5EF4-FFF2-40B4-BE49-F238E27FC236}">
              <a16:creationId xmlns:a16="http://schemas.microsoft.com/office/drawing/2014/main" id="{933FC05E-07FE-4A44-8A2C-2B5739EF0FB2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28" name="AutoShape 292" descr="mail?cmd=cookie">
          <a:extLst>
            <a:ext uri="{FF2B5EF4-FFF2-40B4-BE49-F238E27FC236}">
              <a16:creationId xmlns:a16="http://schemas.microsoft.com/office/drawing/2014/main" id="{DCE85AC1-9C6A-4010-B97F-8C5AF3AFC597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29" name="AutoShape 292" descr="mail?cmd=cookie">
          <a:extLst>
            <a:ext uri="{FF2B5EF4-FFF2-40B4-BE49-F238E27FC236}">
              <a16:creationId xmlns:a16="http://schemas.microsoft.com/office/drawing/2014/main" id="{EA27FB5F-718B-451A-BD54-DE4E71A3DA10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30" name="AutoShape 292" descr="mail?cmd=cookie">
          <a:extLst>
            <a:ext uri="{FF2B5EF4-FFF2-40B4-BE49-F238E27FC236}">
              <a16:creationId xmlns:a16="http://schemas.microsoft.com/office/drawing/2014/main" id="{D0FC8937-437A-4A8E-A79B-54C0ABA332FB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31" name="AutoShape 292" descr="mail?cmd=cookie">
          <a:extLst>
            <a:ext uri="{FF2B5EF4-FFF2-40B4-BE49-F238E27FC236}">
              <a16:creationId xmlns:a16="http://schemas.microsoft.com/office/drawing/2014/main" id="{D8641EE3-76A6-44DC-AE44-DCE01E23DF22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32" name="AutoShape 292" descr="mail?cmd=cookie">
          <a:extLst>
            <a:ext uri="{FF2B5EF4-FFF2-40B4-BE49-F238E27FC236}">
              <a16:creationId xmlns:a16="http://schemas.microsoft.com/office/drawing/2014/main" id="{CD270A7B-33AE-40F6-B789-9807E03378FF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33" name="AutoShape 292" descr="mail?cmd=cookie">
          <a:extLst>
            <a:ext uri="{FF2B5EF4-FFF2-40B4-BE49-F238E27FC236}">
              <a16:creationId xmlns:a16="http://schemas.microsoft.com/office/drawing/2014/main" id="{A8DF0A18-0925-4560-BE2F-5951A271F673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34" name="AutoShape 292" descr="mail?cmd=cookie">
          <a:extLst>
            <a:ext uri="{FF2B5EF4-FFF2-40B4-BE49-F238E27FC236}">
              <a16:creationId xmlns:a16="http://schemas.microsoft.com/office/drawing/2014/main" id="{E404F0F0-1D26-4CA8-BF88-91B21A10D5B0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35" name="AutoShape 292" descr="mail?cmd=cookie">
          <a:extLst>
            <a:ext uri="{FF2B5EF4-FFF2-40B4-BE49-F238E27FC236}">
              <a16:creationId xmlns:a16="http://schemas.microsoft.com/office/drawing/2014/main" id="{52F2037A-C6E9-425B-BEC9-286DAECC17ED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36" name="AutoShape 292" descr="mail?cmd=cookie">
          <a:extLst>
            <a:ext uri="{FF2B5EF4-FFF2-40B4-BE49-F238E27FC236}">
              <a16:creationId xmlns:a16="http://schemas.microsoft.com/office/drawing/2014/main" id="{DB0B6332-D240-4302-B112-5540DB46556E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89</xdr:row>
      <xdr:rowOff>0</xdr:rowOff>
    </xdr:from>
    <xdr:ext cx="9525" cy="733425"/>
    <xdr:sp macro="" textlink="">
      <xdr:nvSpPr>
        <xdr:cNvPr id="137" name="AutoShape 292" descr="mail?cmd=cookie">
          <a:extLst>
            <a:ext uri="{FF2B5EF4-FFF2-40B4-BE49-F238E27FC236}">
              <a16:creationId xmlns:a16="http://schemas.microsoft.com/office/drawing/2014/main" id="{34DF587E-B610-42A5-8432-8802FB005A5D}"/>
            </a:ext>
          </a:extLst>
        </xdr:cNvPr>
        <xdr:cNvSpPr>
          <a:spLocks noChangeAspect="1" noChangeArrowheads="1"/>
        </xdr:cNvSpPr>
      </xdr:nvSpPr>
      <xdr:spPr bwMode="auto">
        <a:xfrm>
          <a:off x="0" y="196024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38" name="AutoShape 292" descr="mail?cmd=cookie">
          <a:extLst>
            <a:ext uri="{FF2B5EF4-FFF2-40B4-BE49-F238E27FC236}">
              <a16:creationId xmlns:a16="http://schemas.microsoft.com/office/drawing/2014/main" id="{BB8455A6-BF46-4949-AE42-516C692263B8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9525" cy="971550"/>
    <xdr:sp macro="" textlink="">
      <xdr:nvSpPr>
        <xdr:cNvPr id="139" name="AutoShape 292" descr="mail?cmd=cookie">
          <a:extLst>
            <a:ext uri="{FF2B5EF4-FFF2-40B4-BE49-F238E27FC236}">
              <a16:creationId xmlns:a16="http://schemas.microsoft.com/office/drawing/2014/main" id="{D5F9F461-E051-4177-8A68-9E4CC9862DE7}"/>
            </a:ext>
          </a:extLst>
        </xdr:cNvPr>
        <xdr:cNvSpPr>
          <a:spLocks noChangeAspect="1" noChangeArrowheads="1"/>
        </xdr:cNvSpPr>
      </xdr:nvSpPr>
      <xdr:spPr bwMode="auto">
        <a:xfrm>
          <a:off x="0" y="20574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40" name="AutoShape 292" descr="mail?cmd=cookie">
          <a:extLst>
            <a:ext uri="{FF2B5EF4-FFF2-40B4-BE49-F238E27FC236}">
              <a16:creationId xmlns:a16="http://schemas.microsoft.com/office/drawing/2014/main" id="{19A43EB5-37C4-4D23-BA00-3FC78BE3FE6D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41" name="AutoShape 292" descr="mail?cmd=cookie">
          <a:extLst>
            <a:ext uri="{FF2B5EF4-FFF2-40B4-BE49-F238E27FC236}">
              <a16:creationId xmlns:a16="http://schemas.microsoft.com/office/drawing/2014/main" id="{A8D8176D-830D-4352-9263-7C7453A65887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42" name="AutoShape 292" descr="mail?cmd=cookie">
          <a:extLst>
            <a:ext uri="{FF2B5EF4-FFF2-40B4-BE49-F238E27FC236}">
              <a16:creationId xmlns:a16="http://schemas.microsoft.com/office/drawing/2014/main" id="{3A8F0B99-D1E1-43F6-87C1-7EADA8FFE070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43" name="AutoShape 292" descr="mail?cmd=cookie">
          <a:extLst>
            <a:ext uri="{FF2B5EF4-FFF2-40B4-BE49-F238E27FC236}">
              <a16:creationId xmlns:a16="http://schemas.microsoft.com/office/drawing/2014/main" id="{3431484E-82B6-4B0F-8C73-CAFF431FDAEB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44" name="AutoShape 292" descr="mail?cmd=cookie">
          <a:extLst>
            <a:ext uri="{FF2B5EF4-FFF2-40B4-BE49-F238E27FC236}">
              <a16:creationId xmlns:a16="http://schemas.microsoft.com/office/drawing/2014/main" id="{C29518F1-CF44-4692-A80A-D14FC6510B6B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45" name="AutoShape 292" descr="mail?cmd=cookie">
          <a:extLst>
            <a:ext uri="{FF2B5EF4-FFF2-40B4-BE49-F238E27FC236}">
              <a16:creationId xmlns:a16="http://schemas.microsoft.com/office/drawing/2014/main" id="{A276B76C-5200-4C1B-9DBD-202FF50C3C13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46" name="AutoShape 292" descr="mail?cmd=cookie">
          <a:extLst>
            <a:ext uri="{FF2B5EF4-FFF2-40B4-BE49-F238E27FC236}">
              <a16:creationId xmlns:a16="http://schemas.microsoft.com/office/drawing/2014/main" id="{161874D0-12ED-4403-BE0E-CF67D5551FAB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47" name="AutoShape 292" descr="mail?cmd=cookie">
          <a:extLst>
            <a:ext uri="{FF2B5EF4-FFF2-40B4-BE49-F238E27FC236}">
              <a16:creationId xmlns:a16="http://schemas.microsoft.com/office/drawing/2014/main" id="{85970B32-4AE4-4BCD-8FCF-3AF33E30E5CA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48" name="AutoShape 292" descr="mail?cmd=cookie">
          <a:extLst>
            <a:ext uri="{FF2B5EF4-FFF2-40B4-BE49-F238E27FC236}">
              <a16:creationId xmlns:a16="http://schemas.microsoft.com/office/drawing/2014/main" id="{91CFD259-C6D4-452D-B698-E501F70AA708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49" name="AutoShape 292" descr="mail?cmd=cookie">
          <a:extLst>
            <a:ext uri="{FF2B5EF4-FFF2-40B4-BE49-F238E27FC236}">
              <a16:creationId xmlns:a16="http://schemas.microsoft.com/office/drawing/2014/main" id="{6CFB17EC-A762-4D4B-B23B-B63D1FA0CC08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50" name="AutoShape 292" descr="mail?cmd=cookie">
          <a:extLst>
            <a:ext uri="{FF2B5EF4-FFF2-40B4-BE49-F238E27FC236}">
              <a16:creationId xmlns:a16="http://schemas.microsoft.com/office/drawing/2014/main" id="{39BE7E56-8F0B-43C4-9638-0DC03DB1E9E2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733425"/>
    <xdr:sp macro="" textlink="">
      <xdr:nvSpPr>
        <xdr:cNvPr id="151" name="AutoShape 292" descr="mail?cmd=cookie">
          <a:extLst>
            <a:ext uri="{FF2B5EF4-FFF2-40B4-BE49-F238E27FC236}">
              <a16:creationId xmlns:a16="http://schemas.microsoft.com/office/drawing/2014/main" id="{A7B3CE37-1588-4367-ABFD-C21E9A85CEA5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52" name="AutoShape 292" descr="mail?cmd=cookie">
          <a:extLst>
            <a:ext uri="{FF2B5EF4-FFF2-40B4-BE49-F238E27FC236}">
              <a16:creationId xmlns:a16="http://schemas.microsoft.com/office/drawing/2014/main" id="{114B8291-022B-4713-957C-195F1D590FD5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98</xdr:row>
      <xdr:rowOff>0</xdr:rowOff>
    </xdr:from>
    <xdr:ext cx="9525" cy="971550"/>
    <xdr:sp macro="" textlink="">
      <xdr:nvSpPr>
        <xdr:cNvPr id="153" name="AutoShape 292" descr="mail?cmd=cookie">
          <a:extLst>
            <a:ext uri="{FF2B5EF4-FFF2-40B4-BE49-F238E27FC236}">
              <a16:creationId xmlns:a16="http://schemas.microsoft.com/office/drawing/2014/main" id="{8A5C7DF8-BB85-4EA9-BDF4-4149F418A654}"/>
            </a:ext>
          </a:extLst>
        </xdr:cNvPr>
        <xdr:cNvSpPr>
          <a:spLocks noChangeAspect="1" noChangeArrowheads="1"/>
        </xdr:cNvSpPr>
      </xdr:nvSpPr>
      <xdr:spPr bwMode="auto">
        <a:xfrm>
          <a:off x="0" y="207645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266700"/>
    <xdr:sp macro="" textlink="">
      <xdr:nvSpPr>
        <xdr:cNvPr id="154" name="AutoShape 292" descr="mail?cmd=cookie">
          <a:extLst>
            <a:ext uri="{FF2B5EF4-FFF2-40B4-BE49-F238E27FC236}">
              <a16:creationId xmlns:a16="http://schemas.microsoft.com/office/drawing/2014/main" id="{9178A7AD-5BEC-4F96-A6A8-D675C16EFB81}"/>
            </a:ext>
          </a:extLst>
        </xdr:cNvPr>
        <xdr:cNvSpPr>
          <a:spLocks noChangeAspect="1" noChangeArrowheads="1"/>
        </xdr:cNvSpPr>
      </xdr:nvSpPr>
      <xdr:spPr bwMode="auto">
        <a:xfrm>
          <a:off x="0" y="172021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266700"/>
    <xdr:sp macro="" textlink="">
      <xdr:nvSpPr>
        <xdr:cNvPr id="155" name="AutoShape 292" descr="mail?cmd=cookie">
          <a:extLst>
            <a:ext uri="{FF2B5EF4-FFF2-40B4-BE49-F238E27FC236}">
              <a16:creationId xmlns:a16="http://schemas.microsoft.com/office/drawing/2014/main" id="{34758A42-A8B0-4FF2-9ABE-DC94685E6C52}"/>
            </a:ext>
          </a:extLst>
        </xdr:cNvPr>
        <xdr:cNvSpPr>
          <a:spLocks noChangeAspect="1" noChangeArrowheads="1"/>
        </xdr:cNvSpPr>
      </xdr:nvSpPr>
      <xdr:spPr bwMode="auto">
        <a:xfrm>
          <a:off x="0" y="172021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104775"/>
    <xdr:sp macro="" textlink="">
      <xdr:nvSpPr>
        <xdr:cNvPr id="156" name="AutoShape 292" descr="mail?cmd=cookie">
          <a:extLst>
            <a:ext uri="{FF2B5EF4-FFF2-40B4-BE49-F238E27FC236}">
              <a16:creationId xmlns:a16="http://schemas.microsoft.com/office/drawing/2014/main" id="{2370BDE8-9C9A-4DD4-B537-9186964ABEA0}"/>
            </a:ext>
          </a:extLst>
        </xdr:cNvPr>
        <xdr:cNvSpPr>
          <a:spLocks noChangeAspect="1" noChangeArrowheads="1"/>
        </xdr:cNvSpPr>
      </xdr:nvSpPr>
      <xdr:spPr bwMode="auto">
        <a:xfrm>
          <a:off x="0" y="1720215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104775"/>
    <xdr:sp macro="" textlink="">
      <xdr:nvSpPr>
        <xdr:cNvPr id="157" name="AutoShape 292" descr="mail?cmd=cookie">
          <a:extLst>
            <a:ext uri="{FF2B5EF4-FFF2-40B4-BE49-F238E27FC236}">
              <a16:creationId xmlns:a16="http://schemas.microsoft.com/office/drawing/2014/main" id="{BC161053-6F01-4351-AE94-FA01D378B24A}"/>
            </a:ext>
          </a:extLst>
        </xdr:cNvPr>
        <xdr:cNvSpPr>
          <a:spLocks noChangeAspect="1" noChangeArrowheads="1"/>
        </xdr:cNvSpPr>
      </xdr:nvSpPr>
      <xdr:spPr bwMode="auto">
        <a:xfrm>
          <a:off x="0" y="1720215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104775"/>
    <xdr:sp macro="" textlink="">
      <xdr:nvSpPr>
        <xdr:cNvPr id="158" name="AutoShape 292" descr="mail?cmd=cookie">
          <a:extLst>
            <a:ext uri="{FF2B5EF4-FFF2-40B4-BE49-F238E27FC236}">
              <a16:creationId xmlns:a16="http://schemas.microsoft.com/office/drawing/2014/main" id="{BB52C10D-CD5A-47A0-BCB2-BE8CCB103A87}"/>
            </a:ext>
          </a:extLst>
        </xdr:cNvPr>
        <xdr:cNvSpPr>
          <a:spLocks noChangeAspect="1" noChangeArrowheads="1"/>
        </xdr:cNvSpPr>
      </xdr:nvSpPr>
      <xdr:spPr bwMode="auto">
        <a:xfrm>
          <a:off x="0" y="1720215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266700"/>
    <xdr:sp macro="" textlink="">
      <xdr:nvSpPr>
        <xdr:cNvPr id="159" name="AutoShape 292" descr="mail?cmd=cookie">
          <a:extLst>
            <a:ext uri="{FF2B5EF4-FFF2-40B4-BE49-F238E27FC236}">
              <a16:creationId xmlns:a16="http://schemas.microsoft.com/office/drawing/2014/main" id="{7D49587A-6F64-4ACB-B06B-DC09644D1497}"/>
            </a:ext>
          </a:extLst>
        </xdr:cNvPr>
        <xdr:cNvSpPr>
          <a:spLocks noChangeAspect="1" noChangeArrowheads="1"/>
        </xdr:cNvSpPr>
      </xdr:nvSpPr>
      <xdr:spPr bwMode="auto">
        <a:xfrm>
          <a:off x="0" y="172021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9525" cy="266700"/>
    <xdr:sp macro="" textlink="">
      <xdr:nvSpPr>
        <xdr:cNvPr id="160" name="AutoShape 292" descr="mail?cmd=cookie">
          <a:extLst>
            <a:ext uri="{FF2B5EF4-FFF2-40B4-BE49-F238E27FC236}">
              <a16:creationId xmlns:a16="http://schemas.microsoft.com/office/drawing/2014/main" id="{81E5DA47-4C8A-4FE4-9662-FBB3CDA2A3D6}"/>
            </a:ext>
          </a:extLst>
        </xdr:cNvPr>
        <xdr:cNvSpPr>
          <a:spLocks noChangeAspect="1" noChangeArrowheads="1"/>
        </xdr:cNvSpPr>
      </xdr:nvSpPr>
      <xdr:spPr bwMode="auto">
        <a:xfrm>
          <a:off x="0" y="172021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61" name="AutoShape 292" descr="mail?cmd=cookie">
          <a:extLst>
            <a:ext uri="{FF2B5EF4-FFF2-40B4-BE49-F238E27FC236}">
              <a16:creationId xmlns:a16="http://schemas.microsoft.com/office/drawing/2014/main" id="{7DB4CB58-20F5-4375-BC3B-E069D14734A7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62" name="AutoShape 292" descr="mail?cmd=cookie">
          <a:extLst>
            <a:ext uri="{FF2B5EF4-FFF2-40B4-BE49-F238E27FC236}">
              <a16:creationId xmlns:a16="http://schemas.microsoft.com/office/drawing/2014/main" id="{73E28427-EDB7-41D8-B944-A08A93907340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63" name="AutoShape 292" descr="mail?cmd=cookie">
          <a:extLst>
            <a:ext uri="{FF2B5EF4-FFF2-40B4-BE49-F238E27FC236}">
              <a16:creationId xmlns:a16="http://schemas.microsoft.com/office/drawing/2014/main" id="{B03B1DB5-816E-41D5-904D-CBA9FAEAFC82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64" name="AutoShape 292" descr="mail?cmd=cookie">
          <a:extLst>
            <a:ext uri="{FF2B5EF4-FFF2-40B4-BE49-F238E27FC236}">
              <a16:creationId xmlns:a16="http://schemas.microsoft.com/office/drawing/2014/main" id="{E4B71791-6DD0-4F95-9BCF-00324501CFDB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65" name="AutoShape 292" descr="mail?cmd=cookie">
          <a:extLst>
            <a:ext uri="{FF2B5EF4-FFF2-40B4-BE49-F238E27FC236}">
              <a16:creationId xmlns:a16="http://schemas.microsoft.com/office/drawing/2014/main" id="{94FECA19-121B-4218-B26E-DF7A5FD035E7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66" name="AutoShape 292" descr="mail?cmd=cookie">
          <a:extLst>
            <a:ext uri="{FF2B5EF4-FFF2-40B4-BE49-F238E27FC236}">
              <a16:creationId xmlns:a16="http://schemas.microsoft.com/office/drawing/2014/main" id="{C434CB8B-EA1E-4B90-B0CC-7C340441DCBE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67" name="AutoShape 292" descr="mail?cmd=cookie">
          <a:extLst>
            <a:ext uri="{FF2B5EF4-FFF2-40B4-BE49-F238E27FC236}">
              <a16:creationId xmlns:a16="http://schemas.microsoft.com/office/drawing/2014/main" id="{BA097278-5E57-41AA-8265-F901F311C57A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68" name="AutoShape 292" descr="mail?cmd=cookie">
          <a:extLst>
            <a:ext uri="{FF2B5EF4-FFF2-40B4-BE49-F238E27FC236}">
              <a16:creationId xmlns:a16="http://schemas.microsoft.com/office/drawing/2014/main" id="{55FE3281-86EB-41B2-9E49-19318E710D53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69" name="AutoShape 292" descr="mail?cmd=cookie">
          <a:extLst>
            <a:ext uri="{FF2B5EF4-FFF2-40B4-BE49-F238E27FC236}">
              <a16:creationId xmlns:a16="http://schemas.microsoft.com/office/drawing/2014/main" id="{7E4AB84C-9B20-4D69-AB96-F76707E0A778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70" name="AutoShape 292" descr="mail?cmd=cookie">
          <a:extLst>
            <a:ext uri="{FF2B5EF4-FFF2-40B4-BE49-F238E27FC236}">
              <a16:creationId xmlns:a16="http://schemas.microsoft.com/office/drawing/2014/main" id="{B61651A6-DBE3-4A62-8456-4EB1CB33DD91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71" name="AutoShape 292" descr="mail?cmd=cookie">
          <a:extLst>
            <a:ext uri="{FF2B5EF4-FFF2-40B4-BE49-F238E27FC236}">
              <a16:creationId xmlns:a16="http://schemas.microsoft.com/office/drawing/2014/main" id="{350415DA-A983-4902-B3C5-A8DE20418D89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104775</xdr:rowOff>
    </xdr:to>
    <xdr:sp macro="" textlink="">
      <xdr:nvSpPr>
        <xdr:cNvPr id="172" name="AutoShape 292" descr="mail?cmd=cookie">
          <a:extLst>
            <a:ext uri="{FF2B5EF4-FFF2-40B4-BE49-F238E27FC236}">
              <a16:creationId xmlns:a16="http://schemas.microsoft.com/office/drawing/2014/main" id="{0E0DF23A-8B0B-41D0-BC58-6FB66C1B46F9}"/>
            </a:ext>
          </a:extLst>
        </xdr:cNvPr>
        <xdr:cNvSpPr>
          <a:spLocks noChangeAspect="1" noChangeArrowheads="1"/>
        </xdr:cNvSpPr>
      </xdr:nvSpPr>
      <xdr:spPr bwMode="auto">
        <a:xfrm>
          <a:off x="914400" y="332803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124</xdr:row>
      <xdr:rowOff>0</xdr:rowOff>
    </xdr:from>
    <xdr:ext cx="9525" cy="733425"/>
    <xdr:sp macro="" textlink="">
      <xdr:nvSpPr>
        <xdr:cNvPr id="173" name="AutoShape 292" descr="mail?cmd=cookie">
          <a:extLst>
            <a:ext uri="{FF2B5EF4-FFF2-40B4-BE49-F238E27FC236}">
              <a16:creationId xmlns:a16="http://schemas.microsoft.com/office/drawing/2014/main" id="{CFC5CF44-1B9E-4786-A0F7-C9C6C0F0E9AD}"/>
            </a:ext>
          </a:extLst>
        </xdr:cNvPr>
        <xdr:cNvSpPr>
          <a:spLocks noChangeAspect="1" noChangeArrowheads="1"/>
        </xdr:cNvSpPr>
      </xdr:nvSpPr>
      <xdr:spPr bwMode="auto">
        <a:xfrm>
          <a:off x="0" y="307657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124</xdr:row>
      <xdr:rowOff>0</xdr:rowOff>
    </xdr:from>
    <xdr:ext cx="9525" cy="733425"/>
    <xdr:sp macro="" textlink="">
      <xdr:nvSpPr>
        <xdr:cNvPr id="174" name="AutoShape 292" descr="mail?cmd=cookie">
          <a:extLst>
            <a:ext uri="{FF2B5EF4-FFF2-40B4-BE49-F238E27FC236}">
              <a16:creationId xmlns:a16="http://schemas.microsoft.com/office/drawing/2014/main" id="{98789963-BFE9-4F75-B64F-9F21C17C378E}"/>
            </a:ext>
          </a:extLst>
        </xdr:cNvPr>
        <xdr:cNvSpPr>
          <a:spLocks noChangeAspect="1" noChangeArrowheads="1"/>
        </xdr:cNvSpPr>
      </xdr:nvSpPr>
      <xdr:spPr bwMode="auto">
        <a:xfrm>
          <a:off x="0" y="307657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124</xdr:row>
      <xdr:rowOff>0</xdr:rowOff>
    </xdr:from>
    <xdr:ext cx="9525" cy="733425"/>
    <xdr:sp macro="" textlink="">
      <xdr:nvSpPr>
        <xdr:cNvPr id="175" name="AutoShape 292" descr="mail?cmd=cookie">
          <a:extLst>
            <a:ext uri="{FF2B5EF4-FFF2-40B4-BE49-F238E27FC236}">
              <a16:creationId xmlns:a16="http://schemas.microsoft.com/office/drawing/2014/main" id="{239F83B2-D741-4B1B-B87D-B81D6401EAFB}"/>
            </a:ext>
          </a:extLst>
        </xdr:cNvPr>
        <xdr:cNvSpPr>
          <a:spLocks noChangeAspect="1" noChangeArrowheads="1"/>
        </xdr:cNvSpPr>
      </xdr:nvSpPr>
      <xdr:spPr bwMode="auto">
        <a:xfrm>
          <a:off x="0" y="307657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124</xdr:row>
      <xdr:rowOff>0</xdr:rowOff>
    </xdr:from>
    <xdr:ext cx="9525" cy="733425"/>
    <xdr:sp macro="" textlink="">
      <xdr:nvSpPr>
        <xdr:cNvPr id="176" name="AutoShape 292" descr="mail?cmd=cookie">
          <a:extLst>
            <a:ext uri="{FF2B5EF4-FFF2-40B4-BE49-F238E27FC236}">
              <a16:creationId xmlns:a16="http://schemas.microsoft.com/office/drawing/2014/main" id="{B51FCC0B-009A-4293-9817-6E774AE2C61F}"/>
            </a:ext>
          </a:extLst>
        </xdr:cNvPr>
        <xdr:cNvSpPr>
          <a:spLocks noChangeAspect="1" noChangeArrowheads="1"/>
        </xdr:cNvSpPr>
      </xdr:nvSpPr>
      <xdr:spPr bwMode="auto">
        <a:xfrm>
          <a:off x="0" y="307657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77" name="AutoShape 292" descr="mail?cmd=cookie">
          <a:extLst>
            <a:ext uri="{FF2B5EF4-FFF2-40B4-BE49-F238E27FC236}">
              <a16:creationId xmlns:a16="http://schemas.microsoft.com/office/drawing/2014/main" id="{604DE094-9809-4A18-8C02-D8D487417384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78" name="AutoShape 292" descr="mail?cmd=cookie">
          <a:extLst>
            <a:ext uri="{FF2B5EF4-FFF2-40B4-BE49-F238E27FC236}">
              <a16:creationId xmlns:a16="http://schemas.microsoft.com/office/drawing/2014/main" id="{92733EE4-1D71-4AF9-91D1-2A3E8987CA93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79" name="AutoShape 292" descr="mail?cmd=cookie">
          <a:extLst>
            <a:ext uri="{FF2B5EF4-FFF2-40B4-BE49-F238E27FC236}">
              <a16:creationId xmlns:a16="http://schemas.microsoft.com/office/drawing/2014/main" id="{8094DEE9-521B-48B2-9FA2-DBA29863DC18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80" name="AutoShape 292" descr="mail?cmd=cookie">
          <a:extLst>
            <a:ext uri="{FF2B5EF4-FFF2-40B4-BE49-F238E27FC236}">
              <a16:creationId xmlns:a16="http://schemas.microsoft.com/office/drawing/2014/main" id="{358FC30F-E4B8-4F66-AB21-F32E2302F215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81" name="AutoShape 292" descr="mail?cmd=cookie">
          <a:extLst>
            <a:ext uri="{FF2B5EF4-FFF2-40B4-BE49-F238E27FC236}">
              <a16:creationId xmlns:a16="http://schemas.microsoft.com/office/drawing/2014/main" id="{75CC5C01-AD03-4135-8000-1979C0C3D3AE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82" name="AutoShape 292" descr="mail?cmd=cookie">
          <a:extLst>
            <a:ext uri="{FF2B5EF4-FFF2-40B4-BE49-F238E27FC236}">
              <a16:creationId xmlns:a16="http://schemas.microsoft.com/office/drawing/2014/main" id="{DE851938-EB70-44CF-975B-D4DA10D22DBE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83" name="AutoShape 292" descr="mail?cmd=cookie">
          <a:extLst>
            <a:ext uri="{FF2B5EF4-FFF2-40B4-BE49-F238E27FC236}">
              <a16:creationId xmlns:a16="http://schemas.microsoft.com/office/drawing/2014/main" id="{3128EFF4-D341-421C-B0F7-85F083DD6B37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84" name="AutoShape 292" descr="mail?cmd=cookie">
          <a:extLst>
            <a:ext uri="{FF2B5EF4-FFF2-40B4-BE49-F238E27FC236}">
              <a16:creationId xmlns:a16="http://schemas.microsoft.com/office/drawing/2014/main" id="{4ED25B03-894F-41C3-84BD-EE2DE2522F06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85" name="AutoShape 292" descr="mail?cmd=cookie">
          <a:extLst>
            <a:ext uri="{FF2B5EF4-FFF2-40B4-BE49-F238E27FC236}">
              <a16:creationId xmlns:a16="http://schemas.microsoft.com/office/drawing/2014/main" id="{244650F8-B9A4-42BA-B071-4A5C06F102CE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86" name="AutoShape 292" descr="mail?cmd=cookie">
          <a:extLst>
            <a:ext uri="{FF2B5EF4-FFF2-40B4-BE49-F238E27FC236}">
              <a16:creationId xmlns:a16="http://schemas.microsoft.com/office/drawing/2014/main" id="{C8D352E4-F568-400E-90B6-DA14AB1D4189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87" name="AutoShape 292" descr="mail?cmd=cookie">
          <a:extLst>
            <a:ext uri="{FF2B5EF4-FFF2-40B4-BE49-F238E27FC236}">
              <a16:creationId xmlns:a16="http://schemas.microsoft.com/office/drawing/2014/main" id="{2BB2183A-D153-4BDB-ABE9-9692CEE2103F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733425"/>
    <xdr:sp macro="" textlink="">
      <xdr:nvSpPr>
        <xdr:cNvPr id="188" name="AutoShape 292" descr="mail?cmd=cookie">
          <a:extLst>
            <a:ext uri="{FF2B5EF4-FFF2-40B4-BE49-F238E27FC236}">
              <a16:creationId xmlns:a16="http://schemas.microsoft.com/office/drawing/2014/main" id="{18D44B61-20F4-455C-8B09-C902B129AB40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89" name="AutoShape 292" descr="mail?cmd=cookie">
          <a:extLst>
            <a:ext uri="{FF2B5EF4-FFF2-40B4-BE49-F238E27FC236}">
              <a16:creationId xmlns:a16="http://schemas.microsoft.com/office/drawing/2014/main" id="{E5097A87-6E82-4801-90F6-0A40835A7011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90" name="AutoShape 292" descr="mail?cmd=cookie">
          <a:extLst>
            <a:ext uri="{FF2B5EF4-FFF2-40B4-BE49-F238E27FC236}">
              <a16:creationId xmlns:a16="http://schemas.microsoft.com/office/drawing/2014/main" id="{162D73D5-65CA-4259-8CB1-40B834A4FB86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91" name="AutoShape 292" descr="mail?cmd=cookie">
          <a:extLst>
            <a:ext uri="{FF2B5EF4-FFF2-40B4-BE49-F238E27FC236}">
              <a16:creationId xmlns:a16="http://schemas.microsoft.com/office/drawing/2014/main" id="{A1A840A5-703B-4C98-866D-E8FAF48FE714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103</xdr:row>
      <xdr:rowOff>0</xdr:rowOff>
    </xdr:from>
    <xdr:ext cx="9525" cy="971550"/>
    <xdr:sp macro="" textlink="">
      <xdr:nvSpPr>
        <xdr:cNvPr id="192" name="AutoShape 292" descr="mail?cmd=cookie">
          <a:extLst>
            <a:ext uri="{FF2B5EF4-FFF2-40B4-BE49-F238E27FC236}">
              <a16:creationId xmlns:a16="http://schemas.microsoft.com/office/drawing/2014/main" id="{227B85D2-18E0-4061-BCA8-B47D37D7C507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193" name="AutoShape 292" descr="mail?cmd=cookie">
          <a:extLst>
            <a:ext uri="{FF2B5EF4-FFF2-40B4-BE49-F238E27FC236}">
              <a16:creationId xmlns:a16="http://schemas.microsoft.com/office/drawing/2014/main" id="{BFFB0B16-C084-4043-94E6-EEA66FDA219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194" name="AutoShape 292" descr="mail?cmd=cookie">
          <a:extLst>
            <a:ext uri="{FF2B5EF4-FFF2-40B4-BE49-F238E27FC236}">
              <a16:creationId xmlns:a16="http://schemas.microsoft.com/office/drawing/2014/main" id="{2DCA1A24-7443-48B0-B821-DD7F5564EBF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195" name="AutoShape 292" descr="mail?cmd=cookie">
          <a:extLst>
            <a:ext uri="{FF2B5EF4-FFF2-40B4-BE49-F238E27FC236}">
              <a16:creationId xmlns:a16="http://schemas.microsoft.com/office/drawing/2014/main" id="{E9025D30-7577-4B09-B365-3D3B2E90077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196" name="AutoShape 292" descr="mail?cmd=cookie">
          <a:extLst>
            <a:ext uri="{FF2B5EF4-FFF2-40B4-BE49-F238E27FC236}">
              <a16:creationId xmlns:a16="http://schemas.microsoft.com/office/drawing/2014/main" id="{0022F7DF-13EB-49CB-810E-282080B5BE4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197" name="AutoShape 292" descr="mail?cmd=cookie">
          <a:extLst>
            <a:ext uri="{FF2B5EF4-FFF2-40B4-BE49-F238E27FC236}">
              <a16:creationId xmlns:a16="http://schemas.microsoft.com/office/drawing/2014/main" id="{95033C9D-69A0-4A4A-A497-019AC835531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198" name="AutoShape 292" descr="mail?cmd=cookie">
          <a:extLst>
            <a:ext uri="{FF2B5EF4-FFF2-40B4-BE49-F238E27FC236}">
              <a16:creationId xmlns:a16="http://schemas.microsoft.com/office/drawing/2014/main" id="{F9ECABC4-075D-45C4-BB8E-AEB49644071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199" name="AutoShape 292" descr="mail?cmd=cookie">
          <a:extLst>
            <a:ext uri="{FF2B5EF4-FFF2-40B4-BE49-F238E27FC236}">
              <a16:creationId xmlns:a16="http://schemas.microsoft.com/office/drawing/2014/main" id="{03DE0482-D581-4C3B-99DF-E3B771A3228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00" name="AutoShape 292" descr="mail?cmd=cookie">
          <a:extLst>
            <a:ext uri="{FF2B5EF4-FFF2-40B4-BE49-F238E27FC236}">
              <a16:creationId xmlns:a16="http://schemas.microsoft.com/office/drawing/2014/main" id="{760239A3-D76C-4D98-A86B-FD8E3ECECC6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01" name="AutoShape 292" descr="mail?cmd=cookie">
          <a:extLst>
            <a:ext uri="{FF2B5EF4-FFF2-40B4-BE49-F238E27FC236}">
              <a16:creationId xmlns:a16="http://schemas.microsoft.com/office/drawing/2014/main" id="{AF39660D-338D-4B3A-9F74-1B95BAFF9EE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02" name="AutoShape 292" descr="mail?cmd=cookie">
          <a:extLst>
            <a:ext uri="{FF2B5EF4-FFF2-40B4-BE49-F238E27FC236}">
              <a16:creationId xmlns:a16="http://schemas.microsoft.com/office/drawing/2014/main" id="{2EE9B1D9-6AB7-4231-95B1-F0198FACFF9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03" name="AutoShape 292" descr="mail?cmd=cookie">
          <a:extLst>
            <a:ext uri="{FF2B5EF4-FFF2-40B4-BE49-F238E27FC236}">
              <a16:creationId xmlns:a16="http://schemas.microsoft.com/office/drawing/2014/main" id="{5E629D3B-4E39-4C2E-8B43-17F06EF0EF0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04" name="AutoShape 292" descr="mail?cmd=cookie">
          <a:extLst>
            <a:ext uri="{FF2B5EF4-FFF2-40B4-BE49-F238E27FC236}">
              <a16:creationId xmlns:a16="http://schemas.microsoft.com/office/drawing/2014/main" id="{20395ACD-3BFF-4DDF-B0F8-B3A9A67AA82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05" name="AutoShape 292" descr="mail?cmd=cookie">
          <a:extLst>
            <a:ext uri="{FF2B5EF4-FFF2-40B4-BE49-F238E27FC236}">
              <a16:creationId xmlns:a16="http://schemas.microsoft.com/office/drawing/2014/main" id="{887B2F3F-BC11-4CA1-A905-BF4B1E3E924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06" name="AutoShape 292" descr="mail?cmd=cookie">
          <a:extLst>
            <a:ext uri="{FF2B5EF4-FFF2-40B4-BE49-F238E27FC236}">
              <a16:creationId xmlns:a16="http://schemas.microsoft.com/office/drawing/2014/main" id="{004F26D7-64C0-485E-8F7D-796BD2B49BC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07" name="AutoShape 292" descr="mail?cmd=cookie">
          <a:extLst>
            <a:ext uri="{FF2B5EF4-FFF2-40B4-BE49-F238E27FC236}">
              <a16:creationId xmlns:a16="http://schemas.microsoft.com/office/drawing/2014/main" id="{51C21A55-BA82-416F-A2FD-C9200E7A02B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08" name="AutoShape 292" descr="mail?cmd=cookie">
          <a:extLst>
            <a:ext uri="{FF2B5EF4-FFF2-40B4-BE49-F238E27FC236}">
              <a16:creationId xmlns:a16="http://schemas.microsoft.com/office/drawing/2014/main" id="{8BD1FA04-E7B1-47FF-BF59-8CEECB15E5E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09" name="AutoShape 292" descr="mail?cmd=cookie">
          <a:extLst>
            <a:ext uri="{FF2B5EF4-FFF2-40B4-BE49-F238E27FC236}">
              <a16:creationId xmlns:a16="http://schemas.microsoft.com/office/drawing/2014/main" id="{15383CEE-DA0F-43CE-9053-74C0C260CA8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10" name="AutoShape 292" descr="mail?cmd=cookie">
          <a:extLst>
            <a:ext uri="{FF2B5EF4-FFF2-40B4-BE49-F238E27FC236}">
              <a16:creationId xmlns:a16="http://schemas.microsoft.com/office/drawing/2014/main" id="{665603BF-0E0D-448F-93DE-9B138B87711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11" name="AutoShape 292" descr="mail?cmd=cookie">
          <a:extLst>
            <a:ext uri="{FF2B5EF4-FFF2-40B4-BE49-F238E27FC236}">
              <a16:creationId xmlns:a16="http://schemas.microsoft.com/office/drawing/2014/main" id="{B131017A-F691-4BCB-AC2A-0CCC72445BA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12" name="AutoShape 292" descr="mail?cmd=cookie">
          <a:extLst>
            <a:ext uri="{FF2B5EF4-FFF2-40B4-BE49-F238E27FC236}">
              <a16:creationId xmlns:a16="http://schemas.microsoft.com/office/drawing/2014/main" id="{04EF8E7D-7661-4779-8A07-2447AF8BE80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13" name="AutoShape 292" descr="mail?cmd=cookie">
          <a:extLst>
            <a:ext uri="{FF2B5EF4-FFF2-40B4-BE49-F238E27FC236}">
              <a16:creationId xmlns:a16="http://schemas.microsoft.com/office/drawing/2014/main" id="{34728CAE-D30C-4006-B4B4-7B01002D7392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14" name="AutoShape 292" descr="mail?cmd=cookie">
          <a:extLst>
            <a:ext uri="{FF2B5EF4-FFF2-40B4-BE49-F238E27FC236}">
              <a16:creationId xmlns:a16="http://schemas.microsoft.com/office/drawing/2014/main" id="{80C58A05-8681-4352-8519-A5659AAC4E0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15" name="AutoShape 292" descr="mail?cmd=cookie">
          <a:extLst>
            <a:ext uri="{FF2B5EF4-FFF2-40B4-BE49-F238E27FC236}">
              <a16:creationId xmlns:a16="http://schemas.microsoft.com/office/drawing/2014/main" id="{4DD5AAB7-F791-4153-9BBE-8FC7F97FD752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16" name="AutoShape 292" descr="mail?cmd=cookie">
          <a:extLst>
            <a:ext uri="{FF2B5EF4-FFF2-40B4-BE49-F238E27FC236}">
              <a16:creationId xmlns:a16="http://schemas.microsoft.com/office/drawing/2014/main" id="{8ED081B4-189B-43D7-936E-DB509A9FAAE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17" name="AutoShape 292" descr="mail?cmd=cookie">
          <a:extLst>
            <a:ext uri="{FF2B5EF4-FFF2-40B4-BE49-F238E27FC236}">
              <a16:creationId xmlns:a16="http://schemas.microsoft.com/office/drawing/2014/main" id="{29E3B536-8134-408A-BD81-EA507C6467D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18" name="AutoShape 292" descr="mail?cmd=cookie">
          <a:extLst>
            <a:ext uri="{FF2B5EF4-FFF2-40B4-BE49-F238E27FC236}">
              <a16:creationId xmlns:a16="http://schemas.microsoft.com/office/drawing/2014/main" id="{D11F7D53-BEEA-4F0F-995A-0919D300BA2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19" name="AutoShape 292" descr="mail?cmd=cookie">
          <a:extLst>
            <a:ext uri="{FF2B5EF4-FFF2-40B4-BE49-F238E27FC236}">
              <a16:creationId xmlns:a16="http://schemas.microsoft.com/office/drawing/2014/main" id="{1C97688A-E66E-4BD7-9ECE-F79E785CC4C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20" name="AutoShape 292" descr="mail?cmd=cookie">
          <a:extLst>
            <a:ext uri="{FF2B5EF4-FFF2-40B4-BE49-F238E27FC236}">
              <a16:creationId xmlns:a16="http://schemas.microsoft.com/office/drawing/2014/main" id="{B2D42A79-990C-459B-B757-F8FBEA340EB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21" name="AutoShape 292" descr="mail?cmd=cookie">
          <a:extLst>
            <a:ext uri="{FF2B5EF4-FFF2-40B4-BE49-F238E27FC236}">
              <a16:creationId xmlns:a16="http://schemas.microsoft.com/office/drawing/2014/main" id="{1F30858B-42EE-490E-AEF3-AFBE3C9D249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22" name="AutoShape 292" descr="mail?cmd=cookie">
          <a:extLst>
            <a:ext uri="{FF2B5EF4-FFF2-40B4-BE49-F238E27FC236}">
              <a16:creationId xmlns:a16="http://schemas.microsoft.com/office/drawing/2014/main" id="{8F31952E-F820-427F-A8C8-F0E113EA63B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23" name="AutoShape 292" descr="mail?cmd=cookie">
          <a:extLst>
            <a:ext uri="{FF2B5EF4-FFF2-40B4-BE49-F238E27FC236}">
              <a16:creationId xmlns:a16="http://schemas.microsoft.com/office/drawing/2014/main" id="{46B5795D-353D-4A4B-AE24-2D8D6F4E305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24" name="AutoShape 292" descr="mail?cmd=cookie">
          <a:extLst>
            <a:ext uri="{FF2B5EF4-FFF2-40B4-BE49-F238E27FC236}">
              <a16:creationId xmlns:a16="http://schemas.microsoft.com/office/drawing/2014/main" id="{271B7934-7315-4B99-B72F-8BB9B74D1B5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25" name="AutoShape 292" descr="mail?cmd=cookie">
          <a:extLst>
            <a:ext uri="{FF2B5EF4-FFF2-40B4-BE49-F238E27FC236}">
              <a16:creationId xmlns:a16="http://schemas.microsoft.com/office/drawing/2014/main" id="{771DEEA2-FD28-4762-A107-2293033C909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26" name="AutoShape 292" descr="mail?cmd=cookie">
          <a:extLst>
            <a:ext uri="{FF2B5EF4-FFF2-40B4-BE49-F238E27FC236}">
              <a16:creationId xmlns:a16="http://schemas.microsoft.com/office/drawing/2014/main" id="{53A32741-60EC-4B5E-A387-1EB54257B87E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27" name="AutoShape 292" descr="mail?cmd=cookie">
          <a:extLst>
            <a:ext uri="{FF2B5EF4-FFF2-40B4-BE49-F238E27FC236}">
              <a16:creationId xmlns:a16="http://schemas.microsoft.com/office/drawing/2014/main" id="{A9C41B9A-12C1-47C2-9623-C10C26AA632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28" name="AutoShape 292" descr="mail?cmd=cookie">
          <a:extLst>
            <a:ext uri="{FF2B5EF4-FFF2-40B4-BE49-F238E27FC236}">
              <a16:creationId xmlns:a16="http://schemas.microsoft.com/office/drawing/2014/main" id="{FDF4F44F-5579-4BE9-A77B-20767DFA2E02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29" name="AutoShape 292" descr="mail?cmd=cookie">
          <a:extLst>
            <a:ext uri="{FF2B5EF4-FFF2-40B4-BE49-F238E27FC236}">
              <a16:creationId xmlns:a16="http://schemas.microsoft.com/office/drawing/2014/main" id="{F9DFFF5E-1139-434F-AE34-6C26FA6A0A52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30" name="AutoShape 292" descr="mail?cmd=cookie">
          <a:extLst>
            <a:ext uri="{FF2B5EF4-FFF2-40B4-BE49-F238E27FC236}">
              <a16:creationId xmlns:a16="http://schemas.microsoft.com/office/drawing/2014/main" id="{8D546E21-9144-4FA0-8418-45461B5717B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31" name="AutoShape 292" descr="mail?cmd=cookie">
          <a:extLst>
            <a:ext uri="{FF2B5EF4-FFF2-40B4-BE49-F238E27FC236}">
              <a16:creationId xmlns:a16="http://schemas.microsoft.com/office/drawing/2014/main" id="{A327481B-20EE-4877-9E90-63E3023AD315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32" name="AutoShape 292" descr="mail?cmd=cookie">
          <a:extLst>
            <a:ext uri="{FF2B5EF4-FFF2-40B4-BE49-F238E27FC236}">
              <a16:creationId xmlns:a16="http://schemas.microsoft.com/office/drawing/2014/main" id="{406D08B5-B9FD-4221-BB72-8F3B647C459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33" name="AutoShape 292" descr="mail?cmd=cookie">
          <a:extLst>
            <a:ext uri="{FF2B5EF4-FFF2-40B4-BE49-F238E27FC236}">
              <a16:creationId xmlns:a16="http://schemas.microsoft.com/office/drawing/2014/main" id="{A118B59D-DDF4-4BB5-9FD8-87E4775B949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34" name="AutoShape 292" descr="mail?cmd=cookie">
          <a:extLst>
            <a:ext uri="{FF2B5EF4-FFF2-40B4-BE49-F238E27FC236}">
              <a16:creationId xmlns:a16="http://schemas.microsoft.com/office/drawing/2014/main" id="{B7448BF2-1B86-4582-9AAA-34A5930773A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35" name="AutoShape 292" descr="mail?cmd=cookie">
          <a:extLst>
            <a:ext uri="{FF2B5EF4-FFF2-40B4-BE49-F238E27FC236}">
              <a16:creationId xmlns:a16="http://schemas.microsoft.com/office/drawing/2014/main" id="{BE2405FE-31F6-4E0C-82E3-164B559FE9C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36" name="AutoShape 292" descr="mail?cmd=cookie">
          <a:extLst>
            <a:ext uri="{FF2B5EF4-FFF2-40B4-BE49-F238E27FC236}">
              <a16:creationId xmlns:a16="http://schemas.microsoft.com/office/drawing/2014/main" id="{59E22EE8-8F1D-4248-BECF-9FE9298DB65E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37" name="AutoShape 292" descr="mail?cmd=cookie">
          <a:extLst>
            <a:ext uri="{FF2B5EF4-FFF2-40B4-BE49-F238E27FC236}">
              <a16:creationId xmlns:a16="http://schemas.microsoft.com/office/drawing/2014/main" id="{F81348E1-E3E7-4402-B27A-DA72EFF7056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38" name="AutoShape 292" descr="mail?cmd=cookie">
          <a:extLst>
            <a:ext uri="{FF2B5EF4-FFF2-40B4-BE49-F238E27FC236}">
              <a16:creationId xmlns:a16="http://schemas.microsoft.com/office/drawing/2014/main" id="{0EFBB5DB-2E9A-488D-BCBC-62A04A01BD0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39" name="AutoShape 292" descr="mail?cmd=cookie">
          <a:extLst>
            <a:ext uri="{FF2B5EF4-FFF2-40B4-BE49-F238E27FC236}">
              <a16:creationId xmlns:a16="http://schemas.microsoft.com/office/drawing/2014/main" id="{6FC47D5F-1640-42A1-8FA8-616DAEB3071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40" name="AutoShape 292" descr="mail?cmd=cookie">
          <a:extLst>
            <a:ext uri="{FF2B5EF4-FFF2-40B4-BE49-F238E27FC236}">
              <a16:creationId xmlns:a16="http://schemas.microsoft.com/office/drawing/2014/main" id="{7059393D-C52D-4E30-A52B-92093B0915FE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41" name="AutoShape 292" descr="mail?cmd=cookie">
          <a:extLst>
            <a:ext uri="{FF2B5EF4-FFF2-40B4-BE49-F238E27FC236}">
              <a16:creationId xmlns:a16="http://schemas.microsoft.com/office/drawing/2014/main" id="{36A7B8DE-CAF0-4E42-B51F-18B9319C820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42" name="AutoShape 292" descr="mail?cmd=cookie">
          <a:extLst>
            <a:ext uri="{FF2B5EF4-FFF2-40B4-BE49-F238E27FC236}">
              <a16:creationId xmlns:a16="http://schemas.microsoft.com/office/drawing/2014/main" id="{646A4C49-362A-4944-9B6B-A479CB909B9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43" name="AutoShape 292" descr="mail?cmd=cookie">
          <a:extLst>
            <a:ext uri="{FF2B5EF4-FFF2-40B4-BE49-F238E27FC236}">
              <a16:creationId xmlns:a16="http://schemas.microsoft.com/office/drawing/2014/main" id="{9C9848DF-3E50-4E00-AA74-6C92D7FA488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44" name="AutoShape 292" descr="mail?cmd=cookie">
          <a:extLst>
            <a:ext uri="{FF2B5EF4-FFF2-40B4-BE49-F238E27FC236}">
              <a16:creationId xmlns:a16="http://schemas.microsoft.com/office/drawing/2014/main" id="{808F131F-F0D1-4408-B80F-DD8968E3795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45" name="AutoShape 292" descr="mail?cmd=cookie">
          <a:extLst>
            <a:ext uri="{FF2B5EF4-FFF2-40B4-BE49-F238E27FC236}">
              <a16:creationId xmlns:a16="http://schemas.microsoft.com/office/drawing/2014/main" id="{F5776943-636D-41E1-9749-27711BD330D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46" name="AutoShape 292" descr="mail?cmd=cookie">
          <a:extLst>
            <a:ext uri="{FF2B5EF4-FFF2-40B4-BE49-F238E27FC236}">
              <a16:creationId xmlns:a16="http://schemas.microsoft.com/office/drawing/2014/main" id="{973D1255-D812-4864-A3AF-981ABF85616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47" name="AutoShape 292" descr="mail?cmd=cookie">
          <a:extLst>
            <a:ext uri="{FF2B5EF4-FFF2-40B4-BE49-F238E27FC236}">
              <a16:creationId xmlns:a16="http://schemas.microsoft.com/office/drawing/2014/main" id="{551EB03D-DDB1-4C76-BC5D-96749772A0E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48" name="AutoShape 292" descr="mail?cmd=cookie">
          <a:extLst>
            <a:ext uri="{FF2B5EF4-FFF2-40B4-BE49-F238E27FC236}">
              <a16:creationId xmlns:a16="http://schemas.microsoft.com/office/drawing/2014/main" id="{FF90E077-B660-41A1-868E-46730793ABB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49" name="AutoShape 292" descr="mail?cmd=cookie">
          <a:extLst>
            <a:ext uri="{FF2B5EF4-FFF2-40B4-BE49-F238E27FC236}">
              <a16:creationId xmlns:a16="http://schemas.microsoft.com/office/drawing/2014/main" id="{87FFBFC3-695E-4569-80DD-66C3EB5FF53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50" name="AutoShape 292" descr="mail?cmd=cookie">
          <a:extLst>
            <a:ext uri="{FF2B5EF4-FFF2-40B4-BE49-F238E27FC236}">
              <a16:creationId xmlns:a16="http://schemas.microsoft.com/office/drawing/2014/main" id="{719A5434-40EF-412C-828C-2E41C06706F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51" name="AutoShape 292" descr="mail?cmd=cookie">
          <a:extLst>
            <a:ext uri="{FF2B5EF4-FFF2-40B4-BE49-F238E27FC236}">
              <a16:creationId xmlns:a16="http://schemas.microsoft.com/office/drawing/2014/main" id="{4C0E2D18-0B65-4410-A3F0-29317C35DC9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52" name="AutoShape 292" descr="mail?cmd=cookie">
          <a:extLst>
            <a:ext uri="{FF2B5EF4-FFF2-40B4-BE49-F238E27FC236}">
              <a16:creationId xmlns:a16="http://schemas.microsoft.com/office/drawing/2014/main" id="{843DF127-2936-42A3-A0CF-DA4B66AAC56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53" name="AutoShape 292" descr="mail?cmd=cookie">
          <a:extLst>
            <a:ext uri="{FF2B5EF4-FFF2-40B4-BE49-F238E27FC236}">
              <a16:creationId xmlns:a16="http://schemas.microsoft.com/office/drawing/2014/main" id="{B52056E4-8D22-453B-B68F-91E6BC4D9DA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54" name="AutoShape 292" descr="mail?cmd=cookie">
          <a:extLst>
            <a:ext uri="{FF2B5EF4-FFF2-40B4-BE49-F238E27FC236}">
              <a16:creationId xmlns:a16="http://schemas.microsoft.com/office/drawing/2014/main" id="{9033B6D1-E539-4EBB-8686-B2760BE568B5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55" name="AutoShape 292" descr="mail?cmd=cookie">
          <a:extLst>
            <a:ext uri="{FF2B5EF4-FFF2-40B4-BE49-F238E27FC236}">
              <a16:creationId xmlns:a16="http://schemas.microsoft.com/office/drawing/2014/main" id="{7D565A7B-2076-4550-81F6-4BFB72AA860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56" name="AutoShape 292" descr="mail?cmd=cookie">
          <a:extLst>
            <a:ext uri="{FF2B5EF4-FFF2-40B4-BE49-F238E27FC236}">
              <a16:creationId xmlns:a16="http://schemas.microsoft.com/office/drawing/2014/main" id="{0BF84CCF-F1AF-4120-BF29-6F4A81AF53E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57" name="AutoShape 292" descr="mail?cmd=cookie">
          <a:extLst>
            <a:ext uri="{FF2B5EF4-FFF2-40B4-BE49-F238E27FC236}">
              <a16:creationId xmlns:a16="http://schemas.microsoft.com/office/drawing/2014/main" id="{CA0A79A0-E853-45EA-B86C-D3EC7A737B7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58" name="AutoShape 292" descr="mail?cmd=cookie">
          <a:extLst>
            <a:ext uri="{FF2B5EF4-FFF2-40B4-BE49-F238E27FC236}">
              <a16:creationId xmlns:a16="http://schemas.microsoft.com/office/drawing/2014/main" id="{8771E587-27DF-4038-B37B-878C714721B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59" name="AutoShape 292" descr="mail?cmd=cookie">
          <a:extLst>
            <a:ext uri="{FF2B5EF4-FFF2-40B4-BE49-F238E27FC236}">
              <a16:creationId xmlns:a16="http://schemas.microsoft.com/office/drawing/2014/main" id="{31B291BC-4F68-44F3-9630-4F7D8404DF02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60" name="AutoShape 292" descr="mail?cmd=cookie">
          <a:extLst>
            <a:ext uri="{FF2B5EF4-FFF2-40B4-BE49-F238E27FC236}">
              <a16:creationId xmlns:a16="http://schemas.microsoft.com/office/drawing/2014/main" id="{A3CE4352-D8CE-4A5C-9D74-D28E58728B9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61" name="AutoShape 292" descr="mail?cmd=cookie">
          <a:extLst>
            <a:ext uri="{FF2B5EF4-FFF2-40B4-BE49-F238E27FC236}">
              <a16:creationId xmlns:a16="http://schemas.microsoft.com/office/drawing/2014/main" id="{AB746C89-1CF4-4D76-B983-57C3E02EF1A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62" name="AutoShape 292" descr="mail?cmd=cookie">
          <a:extLst>
            <a:ext uri="{FF2B5EF4-FFF2-40B4-BE49-F238E27FC236}">
              <a16:creationId xmlns:a16="http://schemas.microsoft.com/office/drawing/2014/main" id="{A453721D-1BA2-47E3-AC37-07705ECBD35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63" name="AutoShape 292" descr="mail?cmd=cookie">
          <a:extLst>
            <a:ext uri="{FF2B5EF4-FFF2-40B4-BE49-F238E27FC236}">
              <a16:creationId xmlns:a16="http://schemas.microsoft.com/office/drawing/2014/main" id="{5FA7F21D-A574-4EAC-A2DC-7DCBC351714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64" name="AutoShape 292" descr="mail?cmd=cookie">
          <a:extLst>
            <a:ext uri="{FF2B5EF4-FFF2-40B4-BE49-F238E27FC236}">
              <a16:creationId xmlns:a16="http://schemas.microsoft.com/office/drawing/2014/main" id="{B2E19FCE-0B04-48D3-9E93-D48AD405445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65" name="AutoShape 292" descr="mail?cmd=cookie">
          <a:extLst>
            <a:ext uri="{FF2B5EF4-FFF2-40B4-BE49-F238E27FC236}">
              <a16:creationId xmlns:a16="http://schemas.microsoft.com/office/drawing/2014/main" id="{91BEB2CD-E9C7-414C-A6FA-013A0749C93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66" name="AutoShape 292" descr="mail?cmd=cookie">
          <a:extLst>
            <a:ext uri="{FF2B5EF4-FFF2-40B4-BE49-F238E27FC236}">
              <a16:creationId xmlns:a16="http://schemas.microsoft.com/office/drawing/2014/main" id="{AA878384-9B33-4F1B-BE52-0986DF46827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67" name="AutoShape 292" descr="mail?cmd=cookie">
          <a:extLst>
            <a:ext uri="{FF2B5EF4-FFF2-40B4-BE49-F238E27FC236}">
              <a16:creationId xmlns:a16="http://schemas.microsoft.com/office/drawing/2014/main" id="{28F44A41-64DF-4D14-821F-153E8F6BF45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68" name="AutoShape 292" descr="mail?cmd=cookie">
          <a:extLst>
            <a:ext uri="{FF2B5EF4-FFF2-40B4-BE49-F238E27FC236}">
              <a16:creationId xmlns:a16="http://schemas.microsoft.com/office/drawing/2014/main" id="{AF612678-9F4B-4D34-8D38-C9747108F69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69" name="AutoShape 292" descr="mail?cmd=cookie">
          <a:extLst>
            <a:ext uri="{FF2B5EF4-FFF2-40B4-BE49-F238E27FC236}">
              <a16:creationId xmlns:a16="http://schemas.microsoft.com/office/drawing/2014/main" id="{24BF41D7-E37B-49CC-A2CB-8D54D9EEC2D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70" name="AutoShape 292" descr="mail?cmd=cookie">
          <a:extLst>
            <a:ext uri="{FF2B5EF4-FFF2-40B4-BE49-F238E27FC236}">
              <a16:creationId xmlns:a16="http://schemas.microsoft.com/office/drawing/2014/main" id="{846863D9-88F8-43B1-8B63-8523D2164E6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71" name="AutoShape 292" descr="mail?cmd=cookie">
          <a:extLst>
            <a:ext uri="{FF2B5EF4-FFF2-40B4-BE49-F238E27FC236}">
              <a16:creationId xmlns:a16="http://schemas.microsoft.com/office/drawing/2014/main" id="{2D683460-8573-43F5-9D8F-3AB2C4FDF93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72" name="AutoShape 292" descr="mail?cmd=cookie">
          <a:extLst>
            <a:ext uri="{FF2B5EF4-FFF2-40B4-BE49-F238E27FC236}">
              <a16:creationId xmlns:a16="http://schemas.microsoft.com/office/drawing/2014/main" id="{2BD5611E-1D64-4913-A3CD-ED998784B4D5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215</xdr:row>
      <xdr:rowOff>0</xdr:rowOff>
    </xdr:from>
    <xdr:ext cx="9525" cy="733425"/>
    <xdr:sp macro="" textlink="">
      <xdr:nvSpPr>
        <xdr:cNvPr id="273" name="AutoShape 292" descr="mail?cmd=cookie">
          <a:extLst>
            <a:ext uri="{FF2B5EF4-FFF2-40B4-BE49-F238E27FC236}">
              <a16:creationId xmlns:a16="http://schemas.microsoft.com/office/drawing/2014/main" id="{CDB3C0AB-EEF4-491D-9C08-A95EE7F9B3E4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215</xdr:row>
      <xdr:rowOff>0</xdr:rowOff>
    </xdr:from>
    <xdr:ext cx="9525" cy="733425"/>
    <xdr:sp macro="" textlink="">
      <xdr:nvSpPr>
        <xdr:cNvPr id="274" name="AutoShape 292" descr="mail?cmd=cookie">
          <a:extLst>
            <a:ext uri="{FF2B5EF4-FFF2-40B4-BE49-F238E27FC236}">
              <a16:creationId xmlns:a16="http://schemas.microsoft.com/office/drawing/2014/main" id="{995E62EA-C58F-4BC3-90F5-73F846CF832C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215</xdr:row>
      <xdr:rowOff>0</xdr:rowOff>
    </xdr:from>
    <xdr:ext cx="9525" cy="733425"/>
    <xdr:sp macro="" textlink="">
      <xdr:nvSpPr>
        <xdr:cNvPr id="275" name="AutoShape 292" descr="mail?cmd=cookie">
          <a:extLst>
            <a:ext uri="{FF2B5EF4-FFF2-40B4-BE49-F238E27FC236}">
              <a16:creationId xmlns:a16="http://schemas.microsoft.com/office/drawing/2014/main" id="{CE375EA5-1AD6-4159-A942-176806D720A9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215</xdr:row>
      <xdr:rowOff>0</xdr:rowOff>
    </xdr:from>
    <xdr:ext cx="9525" cy="733425"/>
    <xdr:sp macro="" textlink="">
      <xdr:nvSpPr>
        <xdr:cNvPr id="276" name="AutoShape 292" descr="mail?cmd=cookie">
          <a:extLst>
            <a:ext uri="{FF2B5EF4-FFF2-40B4-BE49-F238E27FC236}">
              <a16:creationId xmlns:a16="http://schemas.microsoft.com/office/drawing/2014/main" id="{258CFB96-AF8B-4A81-8E33-BB58AA36E7FD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215</xdr:row>
      <xdr:rowOff>0</xdr:rowOff>
    </xdr:from>
    <xdr:ext cx="9525" cy="733425"/>
    <xdr:sp macro="" textlink="">
      <xdr:nvSpPr>
        <xdr:cNvPr id="277" name="AutoShape 292" descr="mail?cmd=cookie">
          <a:extLst>
            <a:ext uri="{FF2B5EF4-FFF2-40B4-BE49-F238E27FC236}">
              <a16:creationId xmlns:a16="http://schemas.microsoft.com/office/drawing/2014/main" id="{E48069C4-F3B5-49BD-B046-2403E8A983B7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215</xdr:row>
      <xdr:rowOff>0</xdr:rowOff>
    </xdr:from>
    <xdr:ext cx="9525" cy="733425"/>
    <xdr:sp macro="" textlink="">
      <xdr:nvSpPr>
        <xdr:cNvPr id="278" name="AutoShape 292" descr="mail?cmd=cookie">
          <a:extLst>
            <a:ext uri="{FF2B5EF4-FFF2-40B4-BE49-F238E27FC236}">
              <a16:creationId xmlns:a16="http://schemas.microsoft.com/office/drawing/2014/main" id="{F028194F-3BEE-49C9-9C47-3E3CD49C4554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215</xdr:row>
      <xdr:rowOff>0</xdr:rowOff>
    </xdr:from>
    <xdr:ext cx="9525" cy="733425"/>
    <xdr:sp macro="" textlink="">
      <xdr:nvSpPr>
        <xdr:cNvPr id="279" name="AutoShape 292" descr="mail?cmd=cookie">
          <a:extLst>
            <a:ext uri="{FF2B5EF4-FFF2-40B4-BE49-F238E27FC236}">
              <a16:creationId xmlns:a16="http://schemas.microsoft.com/office/drawing/2014/main" id="{0707536A-9824-42DD-843B-0E7A2C0878DD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215</xdr:row>
      <xdr:rowOff>0</xdr:rowOff>
    </xdr:from>
    <xdr:ext cx="9525" cy="733425"/>
    <xdr:sp macro="" textlink="">
      <xdr:nvSpPr>
        <xdr:cNvPr id="280" name="AutoShape 292" descr="mail?cmd=cookie">
          <a:extLst>
            <a:ext uri="{FF2B5EF4-FFF2-40B4-BE49-F238E27FC236}">
              <a16:creationId xmlns:a16="http://schemas.microsoft.com/office/drawing/2014/main" id="{44E9519D-5ABD-4DCD-A081-E8F7CAF773B7}"/>
            </a:ext>
          </a:extLst>
        </xdr:cNvPr>
        <xdr:cNvSpPr>
          <a:spLocks noChangeAspect="1" noChangeArrowheads="1"/>
        </xdr:cNvSpPr>
      </xdr:nvSpPr>
      <xdr:spPr bwMode="auto">
        <a:xfrm>
          <a:off x="0" y="298704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81" name="AutoShape 292" descr="mail?cmd=cookie">
          <a:extLst>
            <a:ext uri="{FF2B5EF4-FFF2-40B4-BE49-F238E27FC236}">
              <a16:creationId xmlns:a16="http://schemas.microsoft.com/office/drawing/2014/main" id="{382BC3E3-88F6-40EC-8CF5-58B48A5D174D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82" name="AutoShape 292" descr="mail?cmd=cookie">
          <a:extLst>
            <a:ext uri="{FF2B5EF4-FFF2-40B4-BE49-F238E27FC236}">
              <a16:creationId xmlns:a16="http://schemas.microsoft.com/office/drawing/2014/main" id="{1C54C19D-3A7C-4F6A-AA7A-7018B566CAC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83" name="AutoShape 292" descr="mail?cmd=cookie">
          <a:extLst>
            <a:ext uri="{FF2B5EF4-FFF2-40B4-BE49-F238E27FC236}">
              <a16:creationId xmlns:a16="http://schemas.microsoft.com/office/drawing/2014/main" id="{AB7161C6-72C4-48AB-9A51-DC34545EC9BD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84" name="AutoShape 292" descr="mail?cmd=cookie">
          <a:extLst>
            <a:ext uri="{FF2B5EF4-FFF2-40B4-BE49-F238E27FC236}">
              <a16:creationId xmlns:a16="http://schemas.microsoft.com/office/drawing/2014/main" id="{BECC0A4A-50AF-48C3-801A-8C3F8D7E0AE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85" name="AutoShape 292" descr="mail?cmd=cookie">
          <a:extLst>
            <a:ext uri="{FF2B5EF4-FFF2-40B4-BE49-F238E27FC236}">
              <a16:creationId xmlns:a16="http://schemas.microsoft.com/office/drawing/2014/main" id="{9179AEA6-7382-49C8-97B2-8C15E6E48E95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86" name="AutoShape 292" descr="mail?cmd=cookie">
          <a:extLst>
            <a:ext uri="{FF2B5EF4-FFF2-40B4-BE49-F238E27FC236}">
              <a16:creationId xmlns:a16="http://schemas.microsoft.com/office/drawing/2014/main" id="{1ACD990B-324A-489E-B9B8-8A0F9960D92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87" name="AutoShape 292" descr="mail?cmd=cookie">
          <a:extLst>
            <a:ext uri="{FF2B5EF4-FFF2-40B4-BE49-F238E27FC236}">
              <a16:creationId xmlns:a16="http://schemas.microsoft.com/office/drawing/2014/main" id="{A9B9AA4F-480D-4239-B4C3-9B4B099B580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88" name="AutoShape 292" descr="mail?cmd=cookie">
          <a:extLst>
            <a:ext uri="{FF2B5EF4-FFF2-40B4-BE49-F238E27FC236}">
              <a16:creationId xmlns:a16="http://schemas.microsoft.com/office/drawing/2014/main" id="{BE6944DF-A137-45B6-BBE5-D51D4F75896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89" name="AutoShape 292" descr="mail?cmd=cookie">
          <a:extLst>
            <a:ext uri="{FF2B5EF4-FFF2-40B4-BE49-F238E27FC236}">
              <a16:creationId xmlns:a16="http://schemas.microsoft.com/office/drawing/2014/main" id="{3D312B04-997D-45CC-B221-9275C959F77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90" name="AutoShape 292" descr="mail?cmd=cookie">
          <a:extLst>
            <a:ext uri="{FF2B5EF4-FFF2-40B4-BE49-F238E27FC236}">
              <a16:creationId xmlns:a16="http://schemas.microsoft.com/office/drawing/2014/main" id="{D6EA8FEE-31EE-4234-999E-D017B2EC94E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91" name="AutoShape 292" descr="mail?cmd=cookie">
          <a:extLst>
            <a:ext uri="{FF2B5EF4-FFF2-40B4-BE49-F238E27FC236}">
              <a16:creationId xmlns:a16="http://schemas.microsoft.com/office/drawing/2014/main" id="{234983C6-143E-4315-9F12-0A430E29337D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92" name="AutoShape 292" descr="mail?cmd=cookie">
          <a:extLst>
            <a:ext uri="{FF2B5EF4-FFF2-40B4-BE49-F238E27FC236}">
              <a16:creationId xmlns:a16="http://schemas.microsoft.com/office/drawing/2014/main" id="{D2176233-F822-45B9-8881-C2A8341FA05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93" name="AutoShape 292" descr="mail?cmd=cookie">
          <a:extLst>
            <a:ext uri="{FF2B5EF4-FFF2-40B4-BE49-F238E27FC236}">
              <a16:creationId xmlns:a16="http://schemas.microsoft.com/office/drawing/2014/main" id="{FD915B59-D1C1-4DA0-A7E0-3A2CC719827E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94" name="AutoShape 292" descr="mail?cmd=cookie">
          <a:extLst>
            <a:ext uri="{FF2B5EF4-FFF2-40B4-BE49-F238E27FC236}">
              <a16:creationId xmlns:a16="http://schemas.microsoft.com/office/drawing/2014/main" id="{CBA2311C-03F0-486B-A1BE-2CCDD5F3778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95" name="AutoShape 292" descr="mail?cmd=cookie">
          <a:extLst>
            <a:ext uri="{FF2B5EF4-FFF2-40B4-BE49-F238E27FC236}">
              <a16:creationId xmlns:a16="http://schemas.microsoft.com/office/drawing/2014/main" id="{44715B92-25E7-4561-AF71-2055D7EAABB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296" name="AutoShape 292" descr="mail?cmd=cookie">
          <a:extLst>
            <a:ext uri="{FF2B5EF4-FFF2-40B4-BE49-F238E27FC236}">
              <a16:creationId xmlns:a16="http://schemas.microsoft.com/office/drawing/2014/main" id="{0587E88D-7236-4BD4-8698-0D46FCEA9CA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97" name="AutoShape 292" descr="mail?cmd=cookie">
          <a:extLst>
            <a:ext uri="{FF2B5EF4-FFF2-40B4-BE49-F238E27FC236}">
              <a16:creationId xmlns:a16="http://schemas.microsoft.com/office/drawing/2014/main" id="{C0C155F5-5D13-422F-B5DE-7C6F1DFB347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98" name="AutoShape 292" descr="mail?cmd=cookie">
          <a:extLst>
            <a:ext uri="{FF2B5EF4-FFF2-40B4-BE49-F238E27FC236}">
              <a16:creationId xmlns:a16="http://schemas.microsoft.com/office/drawing/2014/main" id="{D1162144-502D-489E-8CF6-32CEADA7FCC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299" name="AutoShape 292" descr="mail?cmd=cookie">
          <a:extLst>
            <a:ext uri="{FF2B5EF4-FFF2-40B4-BE49-F238E27FC236}">
              <a16:creationId xmlns:a16="http://schemas.microsoft.com/office/drawing/2014/main" id="{A6702332-0088-4478-A9D7-FA3A3AAB8DB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00" name="AutoShape 292" descr="mail?cmd=cookie">
          <a:extLst>
            <a:ext uri="{FF2B5EF4-FFF2-40B4-BE49-F238E27FC236}">
              <a16:creationId xmlns:a16="http://schemas.microsoft.com/office/drawing/2014/main" id="{3AAEAF81-7CC3-4836-8C54-0C06CBC8280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01" name="AutoShape 292" descr="mail?cmd=cookie">
          <a:extLst>
            <a:ext uri="{FF2B5EF4-FFF2-40B4-BE49-F238E27FC236}">
              <a16:creationId xmlns:a16="http://schemas.microsoft.com/office/drawing/2014/main" id="{1B539BDC-0159-45D2-954B-2B1FEDDB8C9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02" name="AutoShape 292" descr="mail?cmd=cookie">
          <a:extLst>
            <a:ext uri="{FF2B5EF4-FFF2-40B4-BE49-F238E27FC236}">
              <a16:creationId xmlns:a16="http://schemas.microsoft.com/office/drawing/2014/main" id="{8E3EF0C8-7FF3-4A6D-8742-333259F154E2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03" name="AutoShape 292" descr="mail?cmd=cookie">
          <a:extLst>
            <a:ext uri="{FF2B5EF4-FFF2-40B4-BE49-F238E27FC236}">
              <a16:creationId xmlns:a16="http://schemas.microsoft.com/office/drawing/2014/main" id="{D7BBF2AC-899D-4636-A753-BD29542E2CA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04" name="AutoShape 292" descr="mail?cmd=cookie">
          <a:extLst>
            <a:ext uri="{FF2B5EF4-FFF2-40B4-BE49-F238E27FC236}">
              <a16:creationId xmlns:a16="http://schemas.microsoft.com/office/drawing/2014/main" id="{09BD56DD-314C-429B-A80D-D7CFDDA5060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05" name="AutoShape 292" descr="mail?cmd=cookie">
          <a:extLst>
            <a:ext uri="{FF2B5EF4-FFF2-40B4-BE49-F238E27FC236}">
              <a16:creationId xmlns:a16="http://schemas.microsoft.com/office/drawing/2014/main" id="{2AC745D2-4D10-4C9C-B3C1-89B8C9192FC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06" name="AutoShape 292" descr="mail?cmd=cookie">
          <a:extLst>
            <a:ext uri="{FF2B5EF4-FFF2-40B4-BE49-F238E27FC236}">
              <a16:creationId xmlns:a16="http://schemas.microsoft.com/office/drawing/2014/main" id="{BA9420CD-E43D-4BFD-A275-9FB110D78A1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07" name="AutoShape 292" descr="mail?cmd=cookie">
          <a:extLst>
            <a:ext uri="{FF2B5EF4-FFF2-40B4-BE49-F238E27FC236}">
              <a16:creationId xmlns:a16="http://schemas.microsoft.com/office/drawing/2014/main" id="{11C7125A-A784-4C75-B543-CEBBA4A5D0B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08" name="AutoShape 292" descr="mail?cmd=cookie">
          <a:extLst>
            <a:ext uri="{FF2B5EF4-FFF2-40B4-BE49-F238E27FC236}">
              <a16:creationId xmlns:a16="http://schemas.microsoft.com/office/drawing/2014/main" id="{303BD672-2A80-4D10-B586-263CEF67C40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09" name="AutoShape 292" descr="mail?cmd=cookie">
          <a:extLst>
            <a:ext uri="{FF2B5EF4-FFF2-40B4-BE49-F238E27FC236}">
              <a16:creationId xmlns:a16="http://schemas.microsoft.com/office/drawing/2014/main" id="{93EF5C80-E666-44B7-BFDC-A410C1D7A9F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10" name="AutoShape 292" descr="mail?cmd=cookie">
          <a:extLst>
            <a:ext uri="{FF2B5EF4-FFF2-40B4-BE49-F238E27FC236}">
              <a16:creationId xmlns:a16="http://schemas.microsoft.com/office/drawing/2014/main" id="{5D5670C9-2757-4AF6-A56D-3BC30E3A7B2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11" name="AutoShape 292" descr="mail?cmd=cookie">
          <a:extLst>
            <a:ext uri="{FF2B5EF4-FFF2-40B4-BE49-F238E27FC236}">
              <a16:creationId xmlns:a16="http://schemas.microsoft.com/office/drawing/2014/main" id="{92399ADF-FA83-4E54-A727-549D6997802E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12" name="AutoShape 292" descr="mail?cmd=cookie">
          <a:extLst>
            <a:ext uri="{FF2B5EF4-FFF2-40B4-BE49-F238E27FC236}">
              <a16:creationId xmlns:a16="http://schemas.microsoft.com/office/drawing/2014/main" id="{A8343A52-0148-483B-A1CD-456DE8102AF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13" name="AutoShape 292" descr="mail?cmd=cookie">
          <a:extLst>
            <a:ext uri="{FF2B5EF4-FFF2-40B4-BE49-F238E27FC236}">
              <a16:creationId xmlns:a16="http://schemas.microsoft.com/office/drawing/2014/main" id="{B3E5858E-CC33-4D84-8E6A-F70B0BD9CE6D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14" name="AutoShape 292" descr="mail?cmd=cookie">
          <a:extLst>
            <a:ext uri="{FF2B5EF4-FFF2-40B4-BE49-F238E27FC236}">
              <a16:creationId xmlns:a16="http://schemas.microsoft.com/office/drawing/2014/main" id="{BDF9BE30-DAA0-45DE-8E7D-3BE1F5F594D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15" name="AutoShape 292" descr="mail?cmd=cookie">
          <a:extLst>
            <a:ext uri="{FF2B5EF4-FFF2-40B4-BE49-F238E27FC236}">
              <a16:creationId xmlns:a16="http://schemas.microsoft.com/office/drawing/2014/main" id="{EA1697C4-CD05-41F8-BC94-4CFFE076978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16" name="AutoShape 292" descr="mail?cmd=cookie">
          <a:extLst>
            <a:ext uri="{FF2B5EF4-FFF2-40B4-BE49-F238E27FC236}">
              <a16:creationId xmlns:a16="http://schemas.microsoft.com/office/drawing/2014/main" id="{84CB182E-3036-4AE3-9C80-C186408D07E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17" name="AutoShape 292" descr="mail?cmd=cookie">
          <a:extLst>
            <a:ext uri="{FF2B5EF4-FFF2-40B4-BE49-F238E27FC236}">
              <a16:creationId xmlns:a16="http://schemas.microsoft.com/office/drawing/2014/main" id="{FA79D124-15B1-4BDA-B184-ECA24C9C376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18" name="AutoShape 292" descr="mail?cmd=cookie">
          <a:extLst>
            <a:ext uri="{FF2B5EF4-FFF2-40B4-BE49-F238E27FC236}">
              <a16:creationId xmlns:a16="http://schemas.microsoft.com/office/drawing/2014/main" id="{6BF265AE-5E00-48EC-A389-61656EAF8EF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19" name="AutoShape 292" descr="mail?cmd=cookie">
          <a:extLst>
            <a:ext uri="{FF2B5EF4-FFF2-40B4-BE49-F238E27FC236}">
              <a16:creationId xmlns:a16="http://schemas.microsoft.com/office/drawing/2014/main" id="{51EBAFB0-234F-4C35-B6EE-57D6A7AAB95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20" name="AutoShape 292" descr="mail?cmd=cookie">
          <a:extLst>
            <a:ext uri="{FF2B5EF4-FFF2-40B4-BE49-F238E27FC236}">
              <a16:creationId xmlns:a16="http://schemas.microsoft.com/office/drawing/2014/main" id="{85762AA5-413A-4D0A-BD42-DD37344D4AD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21" name="AutoShape 292" descr="mail?cmd=cookie">
          <a:extLst>
            <a:ext uri="{FF2B5EF4-FFF2-40B4-BE49-F238E27FC236}">
              <a16:creationId xmlns:a16="http://schemas.microsoft.com/office/drawing/2014/main" id="{4A9E986A-6DA9-49ED-B302-285B558A0D3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22" name="AutoShape 292" descr="mail?cmd=cookie">
          <a:extLst>
            <a:ext uri="{FF2B5EF4-FFF2-40B4-BE49-F238E27FC236}">
              <a16:creationId xmlns:a16="http://schemas.microsoft.com/office/drawing/2014/main" id="{B2DC3755-D781-40B2-85B2-1259182D56B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23" name="AutoShape 292" descr="mail?cmd=cookie">
          <a:extLst>
            <a:ext uri="{FF2B5EF4-FFF2-40B4-BE49-F238E27FC236}">
              <a16:creationId xmlns:a16="http://schemas.microsoft.com/office/drawing/2014/main" id="{1F736089-AC5D-427C-83CB-2BE2DE33AB9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733425"/>
    <xdr:sp macro="" textlink="">
      <xdr:nvSpPr>
        <xdr:cNvPr id="324" name="AutoShape 292" descr="mail?cmd=cookie">
          <a:extLst>
            <a:ext uri="{FF2B5EF4-FFF2-40B4-BE49-F238E27FC236}">
              <a16:creationId xmlns:a16="http://schemas.microsoft.com/office/drawing/2014/main" id="{64B2F833-5470-4B32-84CB-9DA81670466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25" name="AutoShape 292" descr="mail?cmd=cookie">
          <a:extLst>
            <a:ext uri="{FF2B5EF4-FFF2-40B4-BE49-F238E27FC236}">
              <a16:creationId xmlns:a16="http://schemas.microsoft.com/office/drawing/2014/main" id="{8B80CEE9-9330-4380-8FF9-D6AC73EF15B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26" name="AutoShape 292" descr="mail?cmd=cookie">
          <a:extLst>
            <a:ext uri="{FF2B5EF4-FFF2-40B4-BE49-F238E27FC236}">
              <a16:creationId xmlns:a16="http://schemas.microsoft.com/office/drawing/2014/main" id="{415D8FFE-0384-474F-880A-835E0A2C62A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27" name="AutoShape 292" descr="mail?cmd=cookie">
          <a:extLst>
            <a:ext uri="{FF2B5EF4-FFF2-40B4-BE49-F238E27FC236}">
              <a16:creationId xmlns:a16="http://schemas.microsoft.com/office/drawing/2014/main" id="{C56AF70F-8A03-491A-BBE1-2E5F5CBED30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214</xdr:row>
      <xdr:rowOff>0</xdr:rowOff>
    </xdr:from>
    <xdr:ext cx="9525" cy="971550"/>
    <xdr:sp macro="" textlink="">
      <xdr:nvSpPr>
        <xdr:cNvPr id="328" name="AutoShape 292" descr="mail?cmd=cookie">
          <a:extLst>
            <a:ext uri="{FF2B5EF4-FFF2-40B4-BE49-F238E27FC236}">
              <a16:creationId xmlns:a16="http://schemas.microsoft.com/office/drawing/2014/main" id="{374BF087-D9EC-4F50-9834-13BFA7A43CD2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29" name="AutoShape 292" descr="mail?cmd=cookie">
          <a:extLst>
            <a:ext uri="{FF2B5EF4-FFF2-40B4-BE49-F238E27FC236}">
              <a16:creationId xmlns:a16="http://schemas.microsoft.com/office/drawing/2014/main" id="{F31C34F0-CF2B-44BF-BB4E-0BD14DBDCFAE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0" name="AutoShape 292" descr="mail?cmd=cookie">
          <a:extLst>
            <a:ext uri="{FF2B5EF4-FFF2-40B4-BE49-F238E27FC236}">
              <a16:creationId xmlns:a16="http://schemas.microsoft.com/office/drawing/2014/main" id="{C64B067A-5C94-43DC-A415-FB012AC16A5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1" name="AutoShape 292" descr="mail?cmd=cookie">
          <a:extLst>
            <a:ext uri="{FF2B5EF4-FFF2-40B4-BE49-F238E27FC236}">
              <a16:creationId xmlns:a16="http://schemas.microsoft.com/office/drawing/2014/main" id="{1EC4C77E-ABB2-4F7B-AAC0-F5EE0128B37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2" name="AutoShape 292" descr="mail?cmd=cookie">
          <a:extLst>
            <a:ext uri="{FF2B5EF4-FFF2-40B4-BE49-F238E27FC236}">
              <a16:creationId xmlns:a16="http://schemas.microsoft.com/office/drawing/2014/main" id="{698984EA-1276-4AAC-A43A-BBBED92ACB3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3" name="AutoShape 292" descr="mail?cmd=cookie">
          <a:extLst>
            <a:ext uri="{FF2B5EF4-FFF2-40B4-BE49-F238E27FC236}">
              <a16:creationId xmlns:a16="http://schemas.microsoft.com/office/drawing/2014/main" id="{6D60ADE8-949A-4518-B42A-43CFE18EE9A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4" name="AutoShape 292" descr="mail?cmd=cookie">
          <a:extLst>
            <a:ext uri="{FF2B5EF4-FFF2-40B4-BE49-F238E27FC236}">
              <a16:creationId xmlns:a16="http://schemas.microsoft.com/office/drawing/2014/main" id="{2A0A6687-E687-4D59-8032-8A32ACE4076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5" name="AutoShape 292" descr="mail?cmd=cookie">
          <a:extLst>
            <a:ext uri="{FF2B5EF4-FFF2-40B4-BE49-F238E27FC236}">
              <a16:creationId xmlns:a16="http://schemas.microsoft.com/office/drawing/2014/main" id="{235B7EA4-B8E8-4A5A-BE63-80A399AEA60E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6" name="AutoShape 292" descr="mail?cmd=cookie">
          <a:extLst>
            <a:ext uri="{FF2B5EF4-FFF2-40B4-BE49-F238E27FC236}">
              <a16:creationId xmlns:a16="http://schemas.microsoft.com/office/drawing/2014/main" id="{258F8775-4FA9-4A04-9E83-F1DDCE1E20D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7" name="AutoShape 292" descr="mail?cmd=cookie">
          <a:extLst>
            <a:ext uri="{FF2B5EF4-FFF2-40B4-BE49-F238E27FC236}">
              <a16:creationId xmlns:a16="http://schemas.microsoft.com/office/drawing/2014/main" id="{C6E24B69-5E24-4070-880F-A5C241C5B34B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8" name="AutoShape 292" descr="mail?cmd=cookie">
          <a:extLst>
            <a:ext uri="{FF2B5EF4-FFF2-40B4-BE49-F238E27FC236}">
              <a16:creationId xmlns:a16="http://schemas.microsoft.com/office/drawing/2014/main" id="{4C6D027B-E411-4548-BBA6-D338C5E4AB0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39" name="AutoShape 292" descr="mail?cmd=cookie">
          <a:extLst>
            <a:ext uri="{FF2B5EF4-FFF2-40B4-BE49-F238E27FC236}">
              <a16:creationId xmlns:a16="http://schemas.microsoft.com/office/drawing/2014/main" id="{B06759DF-0872-4D11-9196-9FC98A7962B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0" name="AutoShape 292" descr="mail?cmd=cookie">
          <a:extLst>
            <a:ext uri="{FF2B5EF4-FFF2-40B4-BE49-F238E27FC236}">
              <a16:creationId xmlns:a16="http://schemas.microsoft.com/office/drawing/2014/main" id="{0CF47CF1-CD1B-42F2-BBD8-77E97D3DD50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1" name="AutoShape 292" descr="mail?cmd=cookie">
          <a:extLst>
            <a:ext uri="{FF2B5EF4-FFF2-40B4-BE49-F238E27FC236}">
              <a16:creationId xmlns:a16="http://schemas.microsoft.com/office/drawing/2014/main" id="{D316D82B-B7A7-462C-9257-63D339B691B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2" name="AutoShape 292" descr="mail?cmd=cookie">
          <a:extLst>
            <a:ext uri="{FF2B5EF4-FFF2-40B4-BE49-F238E27FC236}">
              <a16:creationId xmlns:a16="http://schemas.microsoft.com/office/drawing/2014/main" id="{A90AC57E-15ED-45EE-9EAB-730F35B3409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3" name="AutoShape 292" descr="mail?cmd=cookie">
          <a:extLst>
            <a:ext uri="{FF2B5EF4-FFF2-40B4-BE49-F238E27FC236}">
              <a16:creationId xmlns:a16="http://schemas.microsoft.com/office/drawing/2014/main" id="{2CF3F54E-FFDF-465B-85BF-C7382FEAB68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4" name="AutoShape 292" descr="mail?cmd=cookie">
          <a:extLst>
            <a:ext uri="{FF2B5EF4-FFF2-40B4-BE49-F238E27FC236}">
              <a16:creationId xmlns:a16="http://schemas.microsoft.com/office/drawing/2014/main" id="{7071F2ED-635E-4FA0-8A35-96434D3F9D6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5" name="AutoShape 292" descr="mail?cmd=cookie">
          <a:extLst>
            <a:ext uri="{FF2B5EF4-FFF2-40B4-BE49-F238E27FC236}">
              <a16:creationId xmlns:a16="http://schemas.microsoft.com/office/drawing/2014/main" id="{08ECE07E-D426-4CF2-A4FA-E812F59EA19E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6" name="AutoShape 292" descr="mail?cmd=cookie">
          <a:extLst>
            <a:ext uri="{FF2B5EF4-FFF2-40B4-BE49-F238E27FC236}">
              <a16:creationId xmlns:a16="http://schemas.microsoft.com/office/drawing/2014/main" id="{798160DB-BB98-42E7-B2C0-456108C953CD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7" name="AutoShape 292" descr="mail?cmd=cookie">
          <a:extLst>
            <a:ext uri="{FF2B5EF4-FFF2-40B4-BE49-F238E27FC236}">
              <a16:creationId xmlns:a16="http://schemas.microsoft.com/office/drawing/2014/main" id="{B417EF6B-0659-4866-86B9-345BBB63A94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8" name="AutoShape 292" descr="mail?cmd=cookie">
          <a:extLst>
            <a:ext uri="{FF2B5EF4-FFF2-40B4-BE49-F238E27FC236}">
              <a16:creationId xmlns:a16="http://schemas.microsoft.com/office/drawing/2014/main" id="{6682D5F1-6FB7-45FB-94E9-E4B49630E29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49" name="AutoShape 292" descr="mail?cmd=cookie">
          <a:extLst>
            <a:ext uri="{FF2B5EF4-FFF2-40B4-BE49-F238E27FC236}">
              <a16:creationId xmlns:a16="http://schemas.microsoft.com/office/drawing/2014/main" id="{8923C152-6B91-40C2-8606-304154748F4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0" name="AutoShape 292" descr="mail?cmd=cookie">
          <a:extLst>
            <a:ext uri="{FF2B5EF4-FFF2-40B4-BE49-F238E27FC236}">
              <a16:creationId xmlns:a16="http://schemas.microsoft.com/office/drawing/2014/main" id="{5A5A2B49-5F77-469B-9B9C-40E3745ED533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1" name="AutoShape 292" descr="mail?cmd=cookie">
          <a:extLst>
            <a:ext uri="{FF2B5EF4-FFF2-40B4-BE49-F238E27FC236}">
              <a16:creationId xmlns:a16="http://schemas.microsoft.com/office/drawing/2014/main" id="{ED4EBE63-43DF-424E-B451-1CA3EDB48A4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2" name="AutoShape 292" descr="mail?cmd=cookie">
          <a:extLst>
            <a:ext uri="{FF2B5EF4-FFF2-40B4-BE49-F238E27FC236}">
              <a16:creationId xmlns:a16="http://schemas.microsoft.com/office/drawing/2014/main" id="{0817525F-1F52-4972-98B2-ED5CFB71752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3" name="AutoShape 292" descr="mail?cmd=cookie">
          <a:extLst>
            <a:ext uri="{FF2B5EF4-FFF2-40B4-BE49-F238E27FC236}">
              <a16:creationId xmlns:a16="http://schemas.microsoft.com/office/drawing/2014/main" id="{38F0CFEF-9DF6-4C97-95B3-3AC441DF6EF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4" name="AutoShape 292" descr="mail?cmd=cookie">
          <a:extLst>
            <a:ext uri="{FF2B5EF4-FFF2-40B4-BE49-F238E27FC236}">
              <a16:creationId xmlns:a16="http://schemas.microsoft.com/office/drawing/2014/main" id="{E853FDE2-EEAE-41A7-9027-2D0CFA3F62B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5" name="AutoShape 292" descr="mail?cmd=cookie">
          <a:extLst>
            <a:ext uri="{FF2B5EF4-FFF2-40B4-BE49-F238E27FC236}">
              <a16:creationId xmlns:a16="http://schemas.microsoft.com/office/drawing/2014/main" id="{DFFFAD4C-CF5B-43C5-8CF4-9FCDA6F6FCE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6" name="AutoShape 292" descr="mail?cmd=cookie">
          <a:extLst>
            <a:ext uri="{FF2B5EF4-FFF2-40B4-BE49-F238E27FC236}">
              <a16:creationId xmlns:a16="http://schemas.microsoft.com/office/drawing/2014/main" id="{54ABB3CC-0C59-4B7A-9CBB-2E75B4496C8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7" name="AutoShape 292" descr="mail?cmd=cookie">
          <a:extLst>
            <a:ext uri="{FF2B5EF4-FFF2-40B4-BE49-F238E27FC236}">
              <a16:creationId xmlns:a16="http://schemas.microsoft.com/office/drawing/2014/main" id="{4648C9A2-7904-4DA2-900F-EB8DDDCB0D2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8" name="AutoShape 292" descr="mail?cmd=cookie">
          <a:extLst>
            <a:ext uri="{FF2B5EF4-FFF2-40B4-BE49-F238E27FC236}">
              <a16:creationId xmlns:a16="http://schemas.microsoft.com/office/drawing/2014/main" id="{ADE469E9-E1DC-4B23-8902-6040E7A73B1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59" name="AutoShape 292" descr="mail?cmd=cookie">
          <a:extLst>
            <a:ext uri="{FF2B5EF4-FFF2-40B4-BE49-F238E27FC236}">
              <a16:creationId xmlns:a16="http://schemas.microsoft.com/office/drawing/2014/main" id="{97E3E442-849D-49DD-9437-10218B1BB60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0" name="AutoShape 292" descr="mail?cmd=cookie">
          <a:extLst>
            <a:ext uri="{FF2B5EF4-FFF2-40B4-BE49-F238E27FC236}">
              <a16:creationId xmlns:a16="http://schemas.microsoft.com/office/drawing/2014/main" id="{88D4A6A8-EBB8-4811-95D4-C20A0C3A5E65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1" name="AutoShape 292" descr="mail?cmd=cookie">
          <a:extLst>
            <a:ext uri="{FF2B5EF4-FFF2-40B4-BE49-F238E27FC236}">
              <a16:creationId xmlns:a16="http://schemas.microsoft.com/office/drawing/2014/main" id="{85E52140-C4BF-4E5E-89D9-82BC468EF41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2" name="AutoShape 292" descr="mail?cmd=cookie">
          <a:extLst>
            <a:ext uri="{FF2B5EF4-FFF2-40B4-BE49-F238E27FC236}">
              <a16:creationId xmlns:a16="http://schemas.microsoft.com/office/drawing/2014/main" id="{7EE3B5F7-CF49-45C3-890F-F13A676DC94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3" name="AutoShape 292" descr="mail?cmd=cookie">
          <a:extLst>
            <a:ext uri="{FF2B5EF4-FFF2-40B4-BE49-F238E27FC236}">
              <a16:creationId xmlns:a16="http://schemas.microsoft.com/office/drawing/2014/main" id="{7246E977-60E8-43CA-9248-87031727F135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4" name="AutoShape 292" descr="mail?cmd=cookie">
          <a:extLst>
            <a:ext uri="{FF2B5EF4-FFF2-40B4-BE49-F238E27FC236}">
              <a16:creationId xmlns:a16="http://schemas.microsoft.com/office/drawing/2014/main" id="{09F02696-1288-4052-8221-D73346087F5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5" name="AutoShape 292" descr="mail?cmd=cookie">
          <a:extLst>
            <a:ext uri="{FF2B5EF4-FFF2-40B4-BE49-F238E27FC236}">
              <a16:creationId xmlns:a16="http://schemas.microsoft.com/office/drawing/2014/main" id="{79F5C912-E316-4A1B-9A9A-8EAE4379C3E5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6" name="AutoShape 292" descr="mail?cmd=cookie">
          <a:extLst>
            <a:ext uri="{FF2B5EF4-FFF2-40B4-BE49-F238E27FC236}">
              <a16:creationId xmlns:a16="http://schemas.microsoft.com/office/drawing/2014/main" id="{682FEBD6-A99D-4579-8FBA-4A864568A71D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7" name="AutoShape 292" descr="mail?cmd=cookie">
          <a:extLst>
            <a:ext uri="{FF2B5EF4-FFF2-40B4-BE49-F238E27FC236}">
              <a16:creationId xmlns:a16="http://schemas.microsoft.com/office/drawing/2014/main" id="{B06F50CB-16D5-4E0E-9A93-55C6C695C5B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8" name="AutoShape 292" descr="mail?cmd=cookie">
          <a:extLst>
            <a:ext uri="{FF2B5EF4-FFF2-40B4-BE49-F238E27FC236}">
              <a16:creationId xmlns:a16="http://schemas.microsoft.com/office/drawing/2014/main" id="{A984364B-F8D4-4997-BCF8-8A0B3B564EAA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69" name="AutoShape 292" descr="mail?cmd=cookie">
          <a:extLst>
            <a:ext uri="{FF2B5EF4-FFF2-40B4-BE49-F238E27FC236}">
              <a16:creationId xmlns:a16="http://schemas.microsoft.com/office/drawing/2014/main" id="{7A629A59-14C3-4626-8671-CE4FE8F1AB8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0" name="AutoShape 292" descr="mail?cmd=cookie">
          <a:extLst>
            <a:ext uri="{FF2B5EF4-FFF2-40B4-BE49-F238E27FC236}">
              <a16:creationId xmlns:a16="http://schemas.microsoft.com/office/drawing/2014/main" id="{1F0CFDF2-0381-461C-AB20-843C10D3750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1" name="AutoShape 292" descr="mail?cmd=cookie">
          <a:extLst>
            <a:ext uri="{FF2B5EF4-FFF2-40B4-BE49-F238E27FC236}">
              <a16:creationId xmlns:a16="http://schemas.microsoft.com/office/drawing/2014/main" id="{51038604-0DBA-47B2-B26F-5D3E96900F7D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2" name="AutoShape 292" descr="mail?cmd=cookie">
          <a:extLst>
            <a:ext uri="{FF2B5EF4-FFF2-40B4-BE49-F238E27FC236}">
              <a16:creationId xmlns:a16="http://schemas.microsoft.com/office/drawing/2014/main" id="{F3781CBA-4860-40AD-9C73-165D6AFBB3E2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3" name="AutoShape 292" descr="mail?cmd=cookie">
          <a:extLst>
            <a:ext uri="{FF2B5EF4-FFF2-40B4-BE49-F238E27FC236}">
              <a16:creationId xmlns:a16="http://schemas.microsoft.com/office/drawing/2014/main" id="{738144D0-2E92-4796-BFAE-AAB55E898CD2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4" name="AutoShape 292" descr="mail?cmd=cookie">
          <a:extLst>
            <a:ext uri="{FF2B5EF4-FFF2-40B4-BE49-F238E27FC236}">
              <a16:creationId xmlns:a16="http://schemas.microsoft.com/office/drawing/2014/main" id="{41A89E90-1747-4C35-9AED-4F8A24F8150D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5" name="AutoShape 292" descr="mail?cmd=cookie">
          <a:extLst>
            <a:ext uri="{FF2B5EF4-FFF2-40B4-BE49-F238E27FC236}">
              <a16:creationId xmlns:a16="http://schemas.microsoft.com/office/drawing/2014/main" id="{FFDBDAC6-5AF1-4F10-911E-CB763E61E71C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6" name="AutoShape 292" descr="mail?cmd=cookie">
          <a:extLst>
            <a:ext uri="{FF2B5EF4-FFF2-40B4-BE49-F238E27FC236}">
              <a16:creationId xmlns:a16="http://schemas.microsoft.com/office/drawing/2014/main" id="{053A25D4-E776-4E07-B432-ED6A04151AE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7" name="AutoShape 292" descr="mail?cmd=cookie">
          <a:extLst>
            <a:ext uri="{FF2B5EF4-FFF2-40B4-BE49-F238E27FC236}">
              <a16:creationId xmlns:a16="http://schemas.microsoft.com/office/drawing/2014/main" id="{9E368E4B-936D-4740-815E-BDEF9D74A10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8" name="AutoShape 292" descr="mail?cmd=cookie">
          <a:extLst>
            <a:ext uri="{FF2B5EF4-FFF2-40B4-BE49-F238E27FC236}">
              <a16:creationId xmlns:a16="http://schemas.microsoft.com/office/drawing/2014/main" id="{8D9C9B83-5320-4527-A6FA-1B8223567FC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79" name="AutoShape 292" descr="mail?cmd=cookie">
          <a:extLst>
            <a:ext uri="{FF2B5EF4-FFF2-40B4-BE49-F238E27FC236}">
              <a16:creationId xmlns:a16="http://schemas.microsoft.com/office/drawing/2014/main" id="{2D040815-DF7A-4CB7-A310-645DD4C20DA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0" name="AutoShape 292" descr="mail?cmd=cookie">
          <a:extLst>
            <a:ext uri="{FF2B5EF4-FFF2-40B4-BE49-F238E27FC236}">
              <a16:creationId xmlns:a16="http://schemas.microsoft.com/office/drawing/2014/main" id="{9255B173-8402-4086-945D-68727FFC839D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1" name="AutoShape 292" descr="mail?cmd=cookie">
          <a:extLst>
            <a:ext uri="{FF2B5EF4-FFF2-40B4-BE49-F238E27FC236}">
              <a16:creationId xmlns:a16="http://schemas.microsoft.com/office/drawing/2014/main" id="{C23EBE5D-FCC7-4F65-9606-3B147815FBD9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2" name="AutoShape 292" descr="mail?cmd=cookie">
          <a:extLst>
            <a:ext uri="{FF2B5EF4-FFF2-40B4-BE49-F238E27FC236}">
              <a16:creationId xmlns:a16="http://schemas.microsoft.com/office/drawing/2014/main" id="{FDEF81BE-CA32-4C96-BB12-9641F1ADC311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3" name="AutoShape 292" descr="mail?cmd=cookie">
          <a:extLst>
            <a:ext uri="{FF2B5EF4-FFF2-40B4-BE49-F238E27FC236}">
              <a16:creationId xmlns:a16="http://schemas.microsoft.com/office/drawing/2014/main" id="{F92C4748-FCD3-485D-8570-2C0C44B8E21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4" name="AutoShape 292" descr="mail?cmd=cookie">
          <a:extLst>
            <a:ext uri="{FF2B5EF4-FFF2-40B4-BE49-F238E27FC236}">
              <a16:creationId xmlns:a16="http://schemas.microsoft.com/office/drawing/2014/main" id="{055CCB95-0036-4FE9-B11D-C10626436FDF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5" name="AutoShape 292" descr="mail?cmd=cookie">
          <a:extLst>
            <a:ext uri="{FF2B5EF4-FFF2-40B4-BE49-F238E27FC236}">
              <a16:creationId xmlns:a16="http://schemas.microsoft.com/office/drawing/2014/main" id="{E82BE57E-9B25-4C1D-B5A2-C13827ECAC0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6" name="AutoShape 292" descr="mail?cmd=cookie">
          <a:extLst>
            <a:ext uri="{FF2B5EF4-FFF2-40B4-BE49-F238E27FC236}">
              <a16:creationId xmlns:a16="http://schemas.microsoft.com/office/drawing/2014/main" id="{444AC09C-BF26-49DA-BF12-8DA7698B7778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7" name="AutoShape 292" descr="mail?cmd=cookie">
          <a:extLst>
            <a:ext uri="{FF2B5EF4-FFF2-40B4-BE49-F238E27FC236}">
              <a16:creationId xmlns:a16="http://schemas.microsoft.com/office/drawing/2014/main" id="{969806B3-3C09-4AA2-AC74-0ACE0C66267E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8" name="AutoShape 292" descr="mail?cmd=cookie">
          <a:extLst>
            <a:ext uri="{FF2B5EF4-FFF2-40B4-BE49-F238E27FC236}">
              <a16:creationId xmlns:a16="http://schemas.microsoft.com/office/drawing/2014/main" id="{ECDFAF92-CFF8-4E6B-A34A-6D7710F9DE34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89" name="AutoShape 292" descr="mail?cmd=cookie">
          <a:extLst>
            <a:ext uri="{FF2B5EF4-FFF2-40B4-BE49-F238E27FC236}">
              <a16:creationId xmlns:a16="http://schemas.microsoft.com/office/drawing/2014/main" id="{677D184E-0ADD-4D05-B8F2-73F754B2E0E6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90" name="AutoShape 292" descr="mail?cmd=cookie">
          <a:extLst>
            <a:ext uri="{FF2B5EF4-FFF2-40B4-BE49-F238E27FC236}">
              <a16:creationId xmlns:a16="http://schemas.microsoft.com/office/drawing/2014/main" id="{3310CEF6-0354-4208-95D6-1D1E23D0D10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91" name="AutoShape 292" descr="mail?cmd=cookie">
          <a:extLst>
            <a:ext uri="{FF2B5EF4-FFF2-40B4-BE49-F238E27FC236}">
              <a16:creationId xmlns:a16="http://schemas.microsoft.com/office/drawing/2014/main" id="{6C8F7028-90E9-497F-BB15-D53DED76EAE7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217</xdr:row>
      <xdr:rowOff>0</xdr:rowOff>
    </xdr:from>
    <xdr:ext cx="9525" cy="733425"/>
    <xdr:sp macro="" textlink="">
      <xdr:nvSpPr>
        <xdr:cNvPr id="392" name="AutoShape 292" descr="mail?cmd=cookie">
          <a:extLst>
            <a:ext uri="{FF2B5EF4-FFF2-40B4-BE49-F238E27FC236}">
              <a16:creationId xmlns:a16="http://schemas.microsoft.com/office/drawing/2014/main" id="{FC587F3E-7DB1-4891-B9FD-E3C03B05D370}"/>
            </a:ext>
          </a:extLst>
        </xdr:cNvPr>
        <xdr:cNvSpPr>
          <a:spLocks noChangeAspect="1" noChangeArrowheads="1"/>
        </xdr:cNvSpPr>
      </xdr:nvSpPr>
      <xdr:spPr bwMode="auto">
        <a:xfrm>
          <a:off x="0" y="294798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393" name="AutoShape 292" descr="mail?cmd=cookie">
          <a:extLst>
            <a:ext uri="{FF2B5EF4-FFF2-40B4-BE49-F238E27FC236}">
              <a16:creationId xmlns:a16="http://schemas.microsoft.com/office/drawing/2014/main" id="{A53BCF1D-EA39-4062-ABA1-4E22765D58A2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394" name="AutoShape 292" descr="mail?cmd=cookie">
          <a:extLst>
            <a:ext uri="{FF2B5EF4-FFF2-40B4-BE49-F238E27FC236}">
              <a16:creationId xmlns:a16="http://schemas.microsoft.com/office/drawing/2014/main" id="{ABFC56E0-9696-4ACB-A92A-5AF03FD2A1D8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395" name="AutoShape 292" descr="mail?cmd=cookie">
          <a:extLst>
            <a:ext uri="{FF2B5EF4-FFF2-40B4-BE49-F238E27FC236}">
              <a16:creationId xmlns:a16="http://schemas.microsoft.com/office/drawing/2014/main" id="{22D3E2F5-7C94-495F-AFEE-553258EAB552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396" name="AutoShape 292" descr="mail?cmd=cookie">
          <a:extLst>
            <a:ext uri="{FF2B5EF4-FFF2-40B4-BE49-F238E27FC236}">
              <a16:creationId xmlns:a16="http://schemas.microsoft.com/office/drawing/2014/main" id="{3A8D4B79-9098-4456-8027-2AF0D786B3BA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397" name="AutoShape 292" descr="mail?cmd=cookie">
          <a:extLst>
            <a:ext uri="{FF2B5EF4-FFF2-40B4-BE49-F238E27FC236}">
              <a16:creationId xmlns:a16="http://schemas.microsoft.com/office/drawing/2014/main" id="{D4687C7E-D1DF-4D9B-B15C-75946532966E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398" name="AutoShape 292" descr="mail?cmd=cookie">
          <a:extLst>
            <a:ext uri="{FF2B5EF4-FFF2-40B4-BE49-F238E27FC236}">
              <a16:creationId xmlns:a16="http://schemas.microsoft.com/office/drawing/2014/main" id="{DDA1A892-4BA9-4D33-A939-70C6923651E1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399" name="AutoShape 292" descr="mail?cmd=cookie">
          <a:extLst>
            <a:ext uri="{FF2B5EF4-FFF2-40B4-BE49-F238E27FC236}">
              <a16:creationId xmlns:a16="http://schemas.microsoft.com/office/drawing/2014/main" id="{472B54F1-10C5-4F99-BFEA-D411B2DEEF88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400" name="AutoShape 292" descr="mail?cmd=cookie">
          <a:extLst>
            <a:ext uri="{FF2B5EF4-FFF2-40B4-BE49-F238E27FC236}">
              <a16:creationId xmlns:a16="http://schemas.microsoft.com/office/drawing/2014/main" id="{032FCB53-736F-42A0-99C5-0679F1FF36F2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401" name="AutoShape 292" descr="mail?cmd=cookie">
          <a:extLst>
            <a:ext uri="{FF2B5EF4-FFF2-40B4-BE49-F238E27FC236}">
              <a16:creationId xmlns:a16="http://schemas.microsoft.com/office/drawing/2014/main" id="{783EC6AE-0357-4FDD-8305-430AFAB882AA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402" name="AutoShape 292" descr="mail?cmd=cookie">
          <a:extLst>
            <a:ext uri="{FF2B5EF4-FFF2-40B4-BE49-F238E27FC236}">
              <a16:creationId xmlns:a16="http://schemas.microsoft.com/office/drawing/2014/main" id="{F0B272BE-13A4-4D02-97BD-AC7E5A16D5C8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403" name="AutoShape 292" descr="mail?cmd=cookie">
          <a:extLst>
            <a:ext uri="{FF2B5EF4-FFF2-40B4-BE49-F238E27FC236}">
              <a16:creationId xmlns:a16="http://schemas.microsoft.com/office/drawing/2014/main" id="{FD32252F-6373-49EC-B28D-21367F165541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404" name="AutoShape 292" descr="mail?cmd=cookie">
          <a:extLst>
            <a:ext uri="{FF2B5EF4-FFF2-40B4-BE49-F238E27FC236}">
              <a16:creationId xmlns:a16="http://schemas.microsoft.com/office/drawing/2014/main" id="{ADE1BAD4-DCC6-413D-AF91-14BD492F8682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405" name="AutoShape 292" descr="mail?cmd=cookie">
          <a:extLst>
            <a:ext uri="{FF2B5EF4-FFF2-40B4-BE49-F238E27FC236}">
              <a16:creationId xmlns:a16="http://schemas.microsoft.com/office/drawing/2014/main" id="{F3C2ADB8-ABC3-44DE-B2AE-2D1DA31DF3A1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406" name="AutoShape 292" descr="mail?cmd=cookie">
          <a:extLst>
            <a:ext uri="{FF2B5EF4-FFF2-40B4-BE49-F238E27FC236}">
              <a16:creationId xmlns:a16="http://schemas.microsoft.com/office/drawing/2014/main" id="{2F1AF43E-5CD7-443B-BB86-FCC4CE75DE8C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407" name="AutoShape 292" descr="mail?cmd=cookie">
          <a:extLst>
            <a:ext uri="{FF2B5EF4-FFF2-40B4-BE49-F238E27FC236}">
              <a16:creationId xmlns:a16="http://schemas.microsoft.com/office/drawing/2014/main" id="{6888F8FE-070A-403F-9F3F-816E4F2E5FA9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156</xdr:row>
      <xdr:rowOff>0</xdr:rowOff>
    </xdr:from>
    <xdr:ext cx="9525" cy="733425"/>
    <xdr:sp macro="" textlink="">
      <xdr:nvSpPr>
        <xdr:cNvPr id="408" name="AutoShape 292" descr="mail?cmd=cookie">
          <a:extLst>
            <a:ext uri="{FF2B5EF4-FFF2-40B4-BE49-F238E27FC236}">
              <a16:creationId xmlns:a16="http://schemas.microsoft.com/office/drawing/2014/main" id="{CA318CAD-9D04-4884-8679-5CF90A879C94}"/>
            </a:ext>
          </a:extLst>
        </xdr:cNvPr>
        <xdr:cNvSpPr>
          <a:spLocks noChangeAspect="1" noChangeArrowheads="1"/>
        </xdr:cNvSpPr>
      </xdr:nvSpPr>
      <xdr:spPr bwMode="auto">
        <a:xfrm>
          <a:off x="0" y="275272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91</xdr:row>
      <xdr:rowOff>0</xdr:rowOff>
    </xdr:from>
    <xdr:ext cx="9525" cy="971550"/>
    <xdr:sp macro="" textlink="">
      <xdr:nvSpPr>
        <xdr:cNvPr id="409" name="AutoShape 292" descr="mail?cmd=cookie">
          <a:extLst>
            <a:ext uri="{FF2B5EF4-FFF2-40B4-BE49-F238E27FC236}">
              <a16:creationId xmlns:a16="http://schemas.microsoft.com/office/drawing/2014/main" id="{FA47A00D-EB70-4EF6-9A2D-A69A3E68CFC6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91</xdr:row>
      <xdr:rowOff>0</xdr:rowOff>
    </xdr:from>
    <xdr:ext cx="9525" cy="971550"/>
    <xdr:sp macro="" textlink="">
      <xdr:nvSpPr>
        <xdr:cNvPr id="410" name="AutoShape 292" descr="mail?cmd=cookie">
          <a:extLst>
            <a:ext uri="{FF2B5EF4-FFF2-40B4-BE49-F238E27FC236}">
              <a16:creationId xmlns:a16="http://schemas.microsoft.com/office/drawing/2014/main" id="{AD2A18A5-3433-4C45-9947-3617FBC18207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91</xdr:row>
      <xdr:rowOff>0</xdr:rowOff>
    </xdr:from>
    <xdr:ext cx="9525" cy="971550"/>
    <xdr:sp macro="" textlink="">
      <xdr:nvSpPr>
        <xdr:cNvPr id="411" name="AutoShape 292" descr="mail?cmd=cookie">
          <a:extLst>
            <a:ext uri="{FF2B5EF4-FFF2-40B4-BE49-F238E27FC236}">
              <a16:creationId xmlns:a16="http://schemas.microsoft.com/office/drawing/2014/main" id="{7CFC4D39-0582-46A0-9D1F-0E9342A229F8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91</xdr:row>
      <xdr:rowOff>0</xdr:rowOff>
    </xdr:from>
    <xdr:ext cx="9525" cy="971550"/>
    <xdr:sp macro="" textlink="">
      <xdr:nvSpPr>
        <xdr:cNvPr id="412" name="AutoShape 292" descr="mail?cmd=cookie">
          <a:extLst>
            <a:ext uri="{FF2B5EF4-FFF2-40B4-BE49-F238E27FC236}">
              <a16:creationId xmlns:a16="http://schemas.microsoft.com/office/drawing/2014/main" id="{5053E30C-27D1-4F31-87A9-1981FE722DF2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91</xdr:row>
      <xdr:rowOff>0</xdr:rowOff>
    </xdr:from>
    <xdr:ext cx="9525" cy="971550"/>
    <xdr:sp macro="" textlink="">
      <xdr:nvSpPr>
        <xdr:cNvPr id="413" name="AutoShape 292" descr="mail?cmd=cookie">
          <a:extLst>
            <a:ext uri="{FF2B5EF4-FFF2-40B4-BE49-F238E27FC236}">
              <a16:creationId xmlns:a16="http://schemas.microsoft.com/office/drawing/2014/main" id="{AE86C659-A8B5-4308-A2D8-D9BE584F1817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91</xdr:row>
      <xdr:rowOff>0</xdr:rowOff>
    </xdr:from>
    <xdr:ext cx="9525" cy="971550"/>
    <xdr:sp macro="" textlink="">
      <xdr:nvSpPr>
        <xdr:cNvPr id="414" name="AutoShape 292" descr="mail?cmd=cookie">
          <a:extLst>
            <a:ext uri="{FF2B5EF4-FFF2-40B4-BE49-F238E27FC236}">
              <a16:creationId xmlns:a16="http://schemas.microsoft.com/office/drawing/2014/main" id="{01141A8F-BDAB-4D49-A3F7-7DF32FA51BBB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11906</xdr:colOff>
      <xdr:row>92</xdr:row>
      <xdr:rowOff>59531</xdr:rowOff>
    </xdr:from>
    <xdr:ext cx="9525" cy="971550"/>
    <xdr:sp macro="" textlink="">
      <xdr:nvSpPr>
        <xdr:cNvPr id="415" name="AutoShape 292" descr="mail?cmd=cookie">
          <a:extLst>
            <a:ext uri="{FF2B5EF4-FFF2-40B4-BE49-F238E27FC236}">
              <a16:creationId xmlns:a16="http://schemas.microsoft.com/office/drawing/2014/main" id="{8D09987C-1BC2-4452-95C7-6081FB175D58}"/>
            </a:ext>
          </a:extLst>
        </xdr:cNvPr>
        <xdr:cNvSpPr>
          <a:spLocks noChangeAspect="1" noChangeArrowheads="1"/>
        </xdr:cNvSpPr>
      </xdr:nvSpPr>
      <xdr:spPr bwMode="auto">
        <a:xfrm>
          <a:off x="11906" y="2316718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16" name="AutoShape 292" descr="mail?cmd=cookie">
          <a:extLst>
            <a:ext uri="{FF2B5EF4-FFF2-40B4-BE49-F238E27FC236}">
              <a16:creationId xmlns:a16="http://schemas.microsoft.com/office/drawing/2014/main" id="{EEB55630-C072-4231-8963-55F91920098F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17" name="AutoShape 292" descr="mail?cmd=cookie">
          <a:extLst>
            <a:ext uri="{FF2B5EF4-FFF2-40B4-BE49-F238E27FC236}">
              <a16:creationId xmlns:a16="http://schemas.microsoft.com/office/drawing/2014/main" id="{AA474400-25B8-4176-870D-321F4D241320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18" name="AutoShape 292" descr="mail?cmd=cookie">
          <a:extLst>
            <a:ext uri="{FF2B5EF4-FFF2-40B4-BE49-F238E27FC236}">
              <a16:creationId xmlns:a16="http://schemas.microsoft.com/office/drawing/2014/main" id="{4A763A6F-FD1C-4995-A24F-1BB483B9DFEE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19" name="AutoShape 292" descr="mail?cmd=cookie">
          <a:extLst>
            <a:ext uri="{FF2B5EF4-FFF2-40B4-BE49-F238E27FC236}">
              <a16:creationId xmlns:a16="http://schemas.microsoft.com/office/drawing/2014/main" id="{D590CBDB-D0A1-4BEF-B295-F8CB0A171B32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20" name="AutoShape 292" descr="mail?cmd=cookie">
          <a:extLst>
            <a:ext uri="{FF2B5EF4-FFF2-40B4-BE49-F238E27FC236}">
              <a16:creationId xmlns:a16="http://schemas.microsoft.com/office/drawing/2014/main" id="{E87FBBB0-C903-467C-A397-83E55409FE03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21" name="AutoShape 292" descr="mail?cmd=cookie">
          <a:extLst>
            <a:ext uri="{FF2B5EF4-FFF2-40B4-BE49-F238E27FC236}">
              <a16:creationId xmlns:a16="http://schemas.microsoft.com/office/drawing/2014/main" id="{3E61B363-5CDB-4392-B4FC-DC1128F7C286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22" name="AutoShape 292" descr="mail?cmd=cookie">
          <a:extLst>
            <a:ext uri="{FF2B5EF4-FFF2-40B4-BE49-F238E27FC236}">
              <a16:creationId xmlns:a16="http://schemas.microsoft.com/office/drawing/2014/main" id="{278DD984-3273-4BA3-AFC3-5ACFF2F9859A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23" name="AutoShape 292" descr="mail?cmd=cookie">
          <a:extLst>
            <a:ext uri="{FF2B5EF4-FFF2-40B4-BE49-F238E27FC236}">
              <a16:creationId xmlns:a16="http://schemas.microsoft.com/office/drawing/2014/main" id="{DE98C534-AEE0-4B61-896E-F084BB146242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24" name="AutoShape 292" descr="mail?cmd=cookie">
          <a:extLst>
            <a:ext uri="{FF2B5EF4-FFF2-40B4-BE49-F238E27FC236}">
              <a16:creationId xmlns:a16="http://schemas.microsoft.com/office/drawing/2014/main" id="{279D1E00-D135-47BD-A23B-7A08EAE8B2B7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25" name="AutoShape 292" descr="mail?cmd=cookie">
          <a:extLst>
            <a:ext uri="{FF2B5EF4-FFF2-40B4-BE49-F238E27FC236}">
              <a16:creationId xmlns:a16="http://schemas.microsoft.com/office/drawing/2014/main" id="{CC623E11-04EB-461F-9775-F41644D94384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26" name="AutoShape 292" descr="mail?cmd=cookie">
          <a:extLst>
            <a:ext uri="{FF2B5EF4-FFF2-40B4-BE49-F238E27FC236}">
              <a16:creationId xmlns:a16="http://schemas.microsoft.com/office/drawing/2014/main" id="{1DF569B1-5888-4C00-AF8C-35D6DC29A4B2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27" name="AutoShape 292" descr="mail?cmd=cookie">
          <a:extLst>
            <a:ext uri="{FF2B5EF4-FFF2-40B4-BE49-F238E27FC236}">
              <a16:creationId xmlns:a16="http://schemas.microsoft.com/office/drawing/2014/main" id="{71006B43-B47E-4855-84B7-D5B3F6890B30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28" name="AutoShape 292" descr="mail?cmd=cookie">
          <a:extLst>
            <a:ext uri="{FF2B5EF4-FFF2-40B4-BE49-F238E27FC236}">
              <a16:creationId xmlns:a16="http://schemas.microsoft.com/office/drawing/2014/main" id="{EA1B4810-70B2-45D7-8998-189636093D06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29" name="AutoShape 292" descr="mail?cmd=cookie">
          <a:extLst>
            <a:ext uri="{FF2B5EF4-FFF2-40B4-BE49-F238E27FC236}">
              <a16:creationId xmlns:a16="http://schemas.microsoft.com/office/drawing/2014/main" id="{022DC8F7-EB8E-4D91-B6A4-678DEA1B80CF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30" name="AutoShape 292" descr="mail?cmd=cookie">
          <a:extLst>
            <a:ext uri="{FF2B5EF4-FFF2-40B4-BE49-F238E27FC236}">
              <a16:creationId xmlns:a16="http://schemas.microsoft.com/office/drawing/2014/main" id="{7509E539-2651-4755-B6AF-FC181D45BC36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31" name="AutoShape 292" descr="mail?cmd=cookie">
          <a:extLst>
            <a:ext uri="{FF2B5EF4-FFF2-40B4-BE49-F238E27FC236}">
              <a16:creationId xmlns:a16="http://schemas.microsoft.com/office/drawing/2014/main" id="{70AB9158-0C03-49DF-830E-7FD344FD5C76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32" name="AutoShape 292" descr="mail?cmd=cookie">
          <a:extLst>
            <a:ext uri="{FF2B5EF4-FFF2-40B4-BE49-F238E27FC236}">
              <a16:creationId xmlns:a16="http://schemas.microsoft.com/office/drawing/2014/main" id="{04965B1A-5D40-42D3-8A10-1642AB82DDB9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33" name="AutoShape 292" descr="mail?cmd=cookie">
          <a:extLst>
            <a:ext uri="{FF2B5EF4-FFF2-40B4-BE49-F238E27FC236}">
              <a16:creationId xmlns:a16="http://schemas.microsoft.com/office/drawing/2014/main" id="{1ADCE7E3-088C-4736-B8BE-BA6C5B10ECC6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34" name="AutoShape 292" descr="mail?cmd=cookie">
          <a:extLst>
            <a:ext uri="{FF2B5EF4-FFF2-40B4-BE49-F238E27FC236}">
              <a16:creationId xmlns:a16="http://schemas.microsoft.com/office/drawing/2014/main" id="{C6BEE292-0EB8-4F6A-8516-5F15D7322970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35" name="AutoShape 292" descr="mail?cmd=cookie">
          <a:extLst>
            <a:ext uri="{FF2B5EF4-FFF2-40B4-BE49-F238E27FC236}">
              <a16:creationId xmlns:a16="http://schemas.microsoft.com/office/drawing/2014/main" id="{1EB842F1-6B5F-494F-A13F-B5DBF45BDE04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36" name="AutoShape 292" descr="mail?cmd=cookie">
          <a:extLst>
            <a:ext uri="{FF2B5EF4-FFF2-40B4-BE49-F238E27FC236}">
              <a16:creationId xmlns:a16="http://schemas.microsoft.com/office/drawing/2014/main" id="{18ED3146-12C7-4E2F-94E0-37FCC06F8A40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37" name="AutoShape 292" descr="mail?cmd=cookie">
          <a:extLst>
            <a:ext uri="{FF2B5EF4-FFF2-40B4-BE49-F238E27FC236}">
              <a16:creationId xmlns:a16="http://schemas.microsoft.com/office/drawing/2014/main" id="{DF01B7C9-80A0-46F6-92BB-4286F0E5F1FE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38" name="AutoShape 292" descr="mail?cmd=cookie">
          <a:extLst>
            <a:ext uri="{FF2B5EF4-FFF2-40B4-BE49-F238E27FC236}">
              <a16:creationId xmlns:a16="http://schemas.microsoft.com/office/drawing/2014/main" id="{72CC2418-BBA7-4DD2-A303-C00349F57907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39" name="AutoShape 292" descr="mail?cmd=cookie">
          <a:extLst>
            <a:ext uri="{FF2B5EF4-FFF2-40B4-BE49-F238E27FC236}">
              <a16:creationId xmlns:a16="http://schemas.microsoft.com/office/drawing/2014/main" id="{3F15D169-0B71-429A-8034-3D18C75AEA44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40" name="AutoShape 292" descr="mail?cmd=cookie">
          <a:extLst>
            <a:ext uri="{FF2B5EF4-FFF2-40B4-BE49-F238E27FC236}">
              <a16:creationId xmlns:a16="http://schemas.microsoft.com/office/drawing/2014/main" id="{E874A14E-5891-49DF-B4B7-F35B175F1DC4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733425"/>
    <xdr:sp macro="" textlink="">
      <xdr:nvSpPr>
        <xdr:cNvPr id="441" name="AutoShape 292" descr="mail?cmd=cookie">
          <a:extLst>
            <a:ext uri="{FF2B5EF4-FFF2-40B4-BE49-F238E27FC236}">
              <a16:creationId xmlns:a16="http://schemas.microsoft.com/office/drawing/2014/main" id="{4082BCA8-B417-4B0C-A7EB-216870790017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42" name="AutoShape 292" descr="mail?cmd=cookie">
          <a:extLst>
            <a:ext uri="{FF2B5EF4-FFF2-40B4-BE49-F238E27FC236}">
              <a16:creationId xmlns:a16="http://schemas.microsoft.com/office/drawing/2014/main" id="{2C28CFE2-796D-44AE-BAF3-9945FDE366B1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92</xdr:row>
      <xdr:rowOff>0</xdr:rowOff>
    </xdr:from>
    <xdr:ext cx="9525" cy="971550"/>
    <xdr:sp macro="" textlink="">
      <xdr:nvSpPr>
        <xdr:cNvPr id="443" name="AutoShape 292" descr="mail?cmd=cookie">
          <a:extLst>
            <a:ext uri="{FF2B5EF4-FFF2-40B4-BE49-F238E27FC236}">
              <a16:creationId xmlns:a16="http://schemas.microsoft.com/office/drawing/2014/main" id="{8DA1131D-57F2-4FA2-B8EA-DD2EA3974CC9}"/>
            </a:ext>
          </a:extLst>
        </xdr:cNvPr>
        <xdr:cNvSpPr>
          <a:spLocks noChangeAspect="1" noChangeArrowheads="1"/>
        </xdr:cNvSpPr>
      </xdr:nvSpPr>
      <xdr:spPr bwMode="auto">
        <a:xfrm>
          <a:off x="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11906</xdr:colOff>
      <xdr:row>92</xdr:row>
      <xdr:rowOff>59531</xdr:rowOff>
    </xdr:from>
    <xdr:ext cx="9525" cy="971550"/>
    <xdr:sp macro="" textlink="">
      <xdr:nvSpPr>
        <xdr:cNvPr id="444" name="AutoShape 292" descr="mail?cmd=cookie">
          <a:extLst>
            <a:ext uri="{FF2B5EF4-FFF2-40B4-BE49-F238E27FC236}">
              <a16:creationId xmlns:a16="http://schemas.microsoft.com/office/drawing/2014/main" id="{4528B632-B6B1-4097-B290-BFC13A496246}"/>
            </a:ext>
          </a:extLst>
        </xdr:cNvPr>
        <xdr:cNvSpPr>
          <a:spLocks noChangeAspect="1" noChangeArrowheads="1"/>
        </xdr:cNvSpPr>
      </xdr:nvSpPr>
      <xdr:spPr bwMode="auto">
        <a:xfrm>
          <a:off x="926306" y="2316718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45" name="AutoShape 292" descr="mail?cmd=cookie">
          <a:extLst>
            <a:ext uri="{FF2B5EF4-FFF2-40B4-BE49-F238E27FC236}">
              <a16:creationId xmlns:a16="http://schemas.microsoft.com/office/drawing/2014/main" id="{E1E9BF62-0E94-4D5A-AA5B-0BE61A2CBDCD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46" name="AutoShape 292" descr="mail?cmd=cookie">
          <a:extLst>
            <a:ext uri="{FF2B5EF4-FFF2-40B4-BE49-F238E27FC236}">
              <a16:creationId xmlns:a16="http://schemas.microsoft.com/office/drawing/2014/main" id="{5A82C31D-CADC-4DFA-B23D-8C28B114FDA0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47" name="AutoShape 292" descr="mail?cmd=cookie">
          <a:extLst>
            <a:ext uri="{FF2B5EF4-FFF2-40B4-BE49-F238E27FC236}">
              <a16:creationId xmlns:a16="http://schemas.microsoft.com/office/drawing/2014/main" id="{91BCB7EA-27E2-4797-955B-ABCB21C825E3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48" name="AutoShape 292" descr="mail?cmd=cookie">
          <a:extLst>
            <a:ext uri="{FF2B5EF4-FFF2-40B4-BE49-F238E27FC236}">
              <a16:creationId xmlns:a16="http://schemas.microsoft.com/office/drawing/2014/main" id="{C280A9B9-C569-4D55-B1C8-1E10CF8A869B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49" name="AutoShape 292" descr="mail?cmd=cookie">
          <a:extLst>
            <a:ext uri="{FF2B5EF4-FFF2-40B4-BE49-F238E27FC236}">
              <a16:creationId xmlns:a16="http://schemas.microsoft.com/office/drawing/2014/main" id="{B1CE4C5C-0A2D-41A9-A10D-DD8C4B74978D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50" name="AutoShape 292" descr="mail?cmd=cookie">
          <a:extLst>
            <a:ext uri="{FF2B5EF4-FFF2-40B4-BE49-F238E27FC236}">
              <a16:creationId xmlns:a16="http://schemas.microsoft.com/office/drawing/2014/main" id="{62B221FB-FBD7-44D7-A1D1-0DA6A6941D8D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51" name="AutoShape 292" descr="mail?cmd=cookie">
          <a:extLst>
            <a:ext uri="{FF2B5EF4-FFF2-40B4-BE49-F238E27FC236}">
              <a16:creationId xmlns:a16="http://schemas.microsoft.com/office/drawing/2014/main" id="{F5A72EAF-5F6E-40B8-9684-4661910E9420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52" name="AutoShape 292" descr="mail?cmd=cookie">
          <a:extLst>
            <a:ext uri="{FF2B5EF4-FFF2-40B4-BE49-F238E27FC236}">
              <a16:creationId xmlns:a16="http://schemas.microsoft.com/office/drawing/2014/main" id="{CAB04EAC-AAEF-4A3E-B47A-87C13EC05717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53" name="AutoShape 292" descr="mail?cmd=cookie">
          <a:extLst>
            <a:ext uri="{FF2B5EF4-FFF2-40B4-BE49-F238E27FC236}">
              <a16:creationId xmlns:a16="http://schemas.microsoft.com/office/drawing/2014/main" id="{2850E664-782F-4248-8751-05A5CA2D5728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54" name="AutoShape 292" descr="mail?cmd=cookie">
          <a:extLst>
            <a:ext uri="{FF2B5EF4-FFF2-40B4-BE49-F238E27FC236}">
              <a16:creationId xmlns:a16="http://schemas.microsoft.com/office/drawing/2014/main" id="{02C827F9-EA27-4655-9043-7AFD6DC43620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55" name="AutoShape 292" descr="mail?cmd=cookie">
          <a:extLst>
            <a:ext uri="{FF2B5EF4-FFF2-40B4-BE49-F238E27FC236}">
              <a16:creationId xmlns:a16="http://schemas.microsoft.com/office/drawing/2014/main" id="{9D204982-F887-4E5D-B765-EE12D5AC3D5B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</xdr:row>
      <xdr:rowOff>0</xdr:rowOff>
    </xdr:from>
    <xdr:ext cx="9525" cy="971550"/>
    <xdr:sp macro="" textlink="">
      <xdr:nvSpPr>
        <xdr:cNvPr id="456" name="AutoShape 292" descr="mail?cmd=cookie">
          <a:extLst>
            <a:ext uri="{FF2B5EF4-FFF2-40B4-BE49-F238E27FC236}">
              <a16:creationId xmlns:a16="http://schemas.microsoft.com/office/drawing/2014/main" id="{6D5AE9F9-E6B3-42A2-936D-DFEB49944CB7}"/>
            </a:ext>
          </a:extLst>
        </xdr:cNvPr>
        <xdr:cNvSpPr>
          <a:spLocks noChangeAspect="1" noChangeArrowheads="1"/>
        </xdr:cNvSpPr>
      </xdr:nvSpPr>
      <xdr:spPr bwMode="auto">
        <a:xfrm>
          <a:off x="914400" y="23107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11906</xdr:colOff>
      <xdr:row>93</xdr:row>
      <xdr:rowOff>59531</xdr:rowOff>
    </xdr:from>
    <xdr:ext cx="9525" cy="971550"/>
    <xdr:sp macro="" textlink="">
      <xdr:nvSpPr>
        <xdr:cNvPr id="457" name="AutoShape 292" descr="mail?cmd=cookie">
          <a:extLst>
            <a:ext uri="{FF2B5EF4-FFF2-40B4-BE49-F238E27FC236}">
              <a16:creationId xmlns:a16="http://schemas.microsoft.com/office/drawing/2014/main" id="{ED5076AA-181C-46DE-9AD1-FEC19ED047D9}"/>
            </a:ext>
          </a:extLst>
        </xdr:cNvPr>
        <xdr:cNvSpPr>
          <a:spLocks noChangeAspect="1" noChangeArrowheads="1"/>
        </xdr:cNvSpPr>
      </xdr:nvSpPr>
      <xdr:spPr bwMode="auto">
        <a:xfrm>
          <a:off x="11906" y="22395656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58" name="AutoShape 292" descr="mail?cmd=cookie">
          <a:extLst>
            <a:ext uri="{FF2B5EF4-FFF2-40B4-BE49-F238E27FC236}">
              <a16:creationId xmlns:a16="http://schemas.microsoft.com/office/drawing/2014/main" id="{CA1E6886-494A-4F93-8BA9-6B6697724B7B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59" name="AutoShape 292" descr="mail?cmd=cookie">
          <a:extLst>
            <a:ext uri="{FF2B5EF4-FFF2-40B4-BE49-F238E27FC236}">
              <a16:creationId xmlns:a16="http://schemas.microsoft.com/office/drawing/2014/main" id="{D8934D10-477A-4CFC-B0BC-F7CB28BE0D05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60" name="AutoShape 292" descr="mail?cmd=cookie">
          <a:extLst>
            <a:ext uri="{FF2B5EF4-FFF2-40B4-BE49-F238E27FC236}">
              <a16:creationId xmlns:a16="http://schemas.microsoft.com/office/drawing/2014/main" id="{01F33259-F462-4BCF-8E62-D541AC5EF9C7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61" name="AutoShape 292" descr="mail?cmd=cookie">
          <a:extLst>
            <a:ext uri="{FF2B5EF4-FFF2-40B4-BE49-F238E27FC236}">
              <a16:creationId xmlns:a16="http://schemas.microsoft.com/office/drawing/2014/main" id="{42C67666-1CF0-4F91-A0C3-96E5B2D13313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62" name="AutoShape 292" descr="mail?cmd=cookie">
          <a:extLst>
            <a:ext uri="{FF2B5EF4-FFF2-40B4-BE49-F238E27FC236}">
              <a16:creationId xmlns:a16="http://schemas.microsoft.com/office/drawing/2014/main" id="{C711400E-0126-4A67-8927-87197DFCFAB8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63" name="AutoShape 292" descr="mail?cmd=cookie">
          <a:extLst>
            <a:ext uri="{FF2B5EF4-FFF2-40B4-BE49-F238E27FC236}">
              <a16:creationId xmlns:a16="http://schemas.microsoft.com/office/drawing/2014/main" id="{5452F0C0-60FC-4A84-999A-ACB677042D06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64" name="AutoShape 292" descr="mail?cmd=cookie">
          <a:extLst>
            <a:ext uri="{FF2B5EF4-FFF2-40B4-BE49-F238E27FC236}">
              <a16:creationId xmlns:a16="http://schemas.microsoft.com/office/drawing/2014/main" id="{CF0DAABD-9993-4F31-82CC-C3E7D086F165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65" name="AutoShape 292" descr="mail?cmd=cookie">
          <a:extLst>
            <a:ext uri="{FF2B5EF4-FFF2-40B4-BE49-F238E27FC236}">
              <a16:creationId xmlns:a16="http://schemas.microsoft.com/office/drawing/2014/main" id="{9C113AA8-6CC3-47D9-9141-5997B3B3E9DF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66" name="AutoShape 292" descr="mail?cmd=cookie">
          <a:extLst>
            <a:ext uri="{FF2B5EF4-FFF2-40B4-BE49-F238E27FC236}">
              <a16:creationId xmlns:a16="http://schemas.microsoft.com/office/drawing/2014/main" id="{B1D8201F-2F2D-4708-ACD1-9B67395BFF1D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67" name="AutoShape 292" descr="mail?cmd=cookie">
          <a:extLst>
            <a:ext uri="{FF2B5EF4-FFF2-40B4-BE49-F238E27FC236}">
              <a16:creationId xmlns:a16="http://schemas.microsoft.com/office/drawing/2014/main" id="{09B777AB-679B-4721-8B2D-69A870D09CD4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68" name="AutoShape 292" descr="mail?cmd=cookie">
          <a:extLst>
            <a:ext uri="{FF2B5EF4-FFF2-40B4-BE49-F238E27FC236}">
              <a16:creationId xmlns:a16="http://schemas.microsoft.com/office/drawing/2014/main" id="{4375B01A-FFAA-4A08-A0FE-56BD7FE29100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69" name="AutoShape 292" descr="mail?cmd=cookie">
          <a:extLst>
            <a:ext uri="{FF2B5EF4-FFF2-40B4-BE49-F238E27FC236}">
              <a16:creationId xmlns:a16="http://schemas.microsoft.com/office/drawing/2014/main" id="{A66B063E-9DAA-49BA-A042-D0D619A1A368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70" name="AutoShape 292" descr="mail?cmd=cookie">
          <a:extLst>
            <a:ext uri="{FF2B5EF4-FFF2-40B4-BE49-F238E27FC236}">
              <a16:creationId xmlns:a16="http://schemas.microsoft.com/office/drawing/2014/main" id="{D5BE2979-DBE4-4C53-ABF0-5CD82ADD8019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71" name="AutoShape 292" descr="mail?cmd=cookie">
          <a:extLst>
            <a:ext uri="{FF2B5EF4-FFF2-40B4-BE49-F238E27FC236}">
              <a16:creationId xmlns:a16="http://schemas.microsoft.com/office/drawing/2014/main" id="{12EA2D82-7CFF-4F11-AA0D-A06F43D8A7DB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72" name="AutoShape 292" descr="mail?cmd=cookie">
          <a:extLst>
            <a:ext uri="{FF2B5EF4-FFF2-40B4-BE49-F238E27FC236}">
              <a16:creationId xmlns:a16="http://schemas.microsoft.com/office/drawing/2014/main" id="{9D610DA1-F6ED-43C7-B353-306E75A5DAB0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73" name="AutoShape 292" descr="mail?cmd=cookie">
          <a:extLst>
            <a:ext uri="{FF2B5EF4-FFF2-40B4-BE49-F238E27FC236}">
              <a16:creationId xmlns:a16="http://schemas.microsoft.com/office/drawing/2014/main" id="{9F4B3C93-F82B-4207-8596-59D3954829CE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74" name="AutoShape 292" descr="mail?cmd=cookie">
          <a:extLst>
            <a:ext uri="{FF2B5EF4-FFF2-40B4-BE49-F238E27FC236}">
              <a16:creationId xmlns:a16="http://schemas.microsoft.com/office/drawing/2014/main" id="{24860635-F2E2-4589-85CF-7B6332E1BF1B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75" name="AutoShape 292" descr="mail?cmd=cookie">
          <a:extLst>
            <a:ext uri="{FF2B5EF4-FFF2-40B4-BE49-F238E27FC236}">
              <a16:creationId xmlns:a16="http://schemas.microsoft.com/office/drawing/2014/main" id="{3E4669E1-F700-4839-99F7-991843C2FA94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76" name="AutoShape 292" descr="mail?cmd=cookie">
          <a:extLst>
            <a:ext uri="{FF2B5EF4-FFF2-40B4-BE49-F238E27FC236}">
              <a16:creationId xmlns:a16="http://schemas.microsoft.com/office/drawing/2014/main" id="{82AAFD20-0AF0-411C-878F-9E07E89868CB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77" name="AutoShape 292" descr="mail?cmd=cookie">
          <a:extLst>
            <a:ext uri="{FF2B5EF4-FFF2-40B4-BE49-F238E27FC236}">
              <a16:creationId xmlns:a16="http://schemas.microsoft.com/office/drawing/2014/main" id="{FCB498D3-D4D2-4B70-B28D-13BE873B4461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78" name="AutoShape 292" descr="mail?cmd=cookie">
          <a:extLst>
            <a:ext uri="{FF2B5EF4-FFF2-40B4-BE49-F238E27FC236}">
              <a16:creationId xmlns:a16="http://schemas.microsoft.com/office/drawing/2014/main" id="{528D63B3-4660-46A1-8A1D-1851EFB9523E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79" name="AutoShape 292" descr="mail?cmd=cookie">
          <a:extLst>
            <a:ext uri="{FF2B5EF4-FFF2-40B4-BE49-F238E27FC236}">
              <a16:creationId xmlns:a16="http://schemas.microsoft.com/office/drawing/2014/main" id="{FD17A353-5485-4B8E-AD03-20980C9160E0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80" name="AutoShape 292" descr="mail?cmd=cookie">
          <a:extLst>
            <a:ext uri="{FF2B5EF4-FFF2-40B4-BE49-F238E27FC236}">
              <a16:creationId xmlns:a16="http://schemas.microsoft.com/office/drawing/2014/main" id="{8703C961-C02B-4402-A6B1-6FE10C17F833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81" name="AutoShape 292" descr="mail?cmd=cookie">
          <a:extLst>
            <a:ext uri="{FF2B5EF4-FFF2-40B4-BE49-F238E27FC236}">
              <a16:creationId xmlns:a16="http://schemas.microsoft.com/office/drawing/2014/main" id="{9D94548B-E326-4767-8DFE-54CC53EFBD24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82" name="AutoShape 292" descr="mail?cmd=cookie">
          <a:extLst>
            <a:ext uri="{FF2B5EF4-FFF2-40B4-BE49-F238E27FC236}">
              <a16:creationId xmlns:a16="http://schemas.microsoft.com/office/drawing/2014/main" id="{C5F6586A-87CF-42DD-93A6-0A3E8767234E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733425"/>
    <xdr:sp macro="" textlink="">
      <xdr:nvSpPr>
        <xdr:cNvPr id="483" name="AutoShape 292" descr="mail?cmd=cookie">
          <a:extLst>
            <a:ext uri="{FF2B5EF4-FFF2-40B4-BE49-F238E27FC236}">
              <a16:creationId xmlns:a16="http://schemas.microsoft.com/office/drawing/2014/main" id="{26745989-D38A-416E-9181-2FCADBD3BB69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84" name="AutoShape 292" descr="mail?cmd=cookie">
          <a:extLst>
            <a:ext uri="{FF2B5EF4-FFF2-40B4-BE49-F238E27FC236}">
              <a16:creationId xmlns:a16="http://schemas.microsoft.com/office/drawing/2014/main" id="{71DCFB7F-5785-4FF6-9683-EDDB348338D6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93</xdr:row>
      <xdr:rowOff>0</xdr:rowOff>
    </xdr:from>
    <xdr:ext cx="9525" cy="971550"/>
    <xdr:sp macro="" textlink="">
      <xdr:nvSpPr>
        <xdr:cNvPr id="485" name="AutoShape 292" descr="mail?cmd=cookie">
          <a:extLst>
            <a:ext uri="{FF2B5EF4-FFF2-40B4-BE49-F238E27FC236}">
              <a16:creationId xmlns:a16="http://schemas.microsoft.com/office/drawing/2014/main" id="{AC4C7886-832E-4ADF-A8CE-853FB1A9E37F}"/>
            </a:ext>
          </a:extLst>
        </xdr:cNvPr>
        <xdr:cNvSpPr>
          <a:spLocks noChangeAspect="1" noChangeArrowheads="1"/>
        </xdr:cNvSpPr>
      </xdr:nvSpPr>
      <xdr:spPr bwMode="auto">
        <a:xfrm>
          <a:off x="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11906</xdr:colOff>
      <xdr:row>93</xdr:row>
      <xdr:rowOff>59531</xdr:rowOff>
    </xdr:from>
    <xdr:ext cx="9525" cy="971550"/>
    <xdr:sp macro="" textlink="">
      <xdr:nvSpPr>
        <xdr:cNvPr id="486" name="AutoShape 292" descr="mail?cmd=cookie">
          <a:extLst>
            <a:ext uri="{FF2B5EF4-FFF2-40B4-BE49-F238E27FC236}">
              <a16:creationId xmlns:a16="http://schemas.microsoft.com/office/drawing/2014/main" id="{2162B2B8-AC96-4CD8-99CC-085E29AE324B}"/>
            </a:ext>
          </a:extLst>
        </xdr:cNvPr>
        <xdr:cNvSpPr>
          <a:spLocks noChangeAspect="1" noChangeArrowheads="1"/>
        </xdr:cNvSpPr>
      </xdr:nvSpPr>
      <xdr:spPr bwMode="auto">
        <a:xfrm>
          <a:off x="1231106" y="22395656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87" name="AutoShape 292" descr="mail?cmd=cookie">
          <a:extLst>
            <a:ext uri="{FF2B5EF4-FFF2-40B4-BE49-F238E27FC236}">
              <a16:creationId xmlns:a16="http://schemas.microsoft.com/office/drawing/2014/main" id="{CBC67229-AA48-49E3-9713-04AEDE84159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88" name="AutoShape 292" descr="mail?cmd=cookie">
          <a:extLst>
            <a:ext uri="{FF2B5EF4-FFF2-40B4-BE49-F238E27FC236}">
              <a16:creationId xmlns:a16="http://schemas.microsoft.com/office/drawing/2014/main" id="{601A34C2-21FB-4C4B-84C1-9A9399E8B9C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89" name="AutoShape 292" descr="mail?cmd=cookie">
          <a:extLst>
            <a:ext uri="{FF2B5EF4-FFF2-40B4-BE49-F238E27FC236}">
              <a16:creationId xmlns:a16="http://schemas.microsoft.com/office/drawing/2014/main" id="{D5CC5614-D012-475A-A27C-D6CFB776D787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90" name="AutoShape 292" descr="mail?cmd=cookie">
          <a:extLst>
            <a:ext uri="{FF2B5EF4-FFF2-40B4-BE49-F238E27FC236}">
              <a16:creationId xmlns:a16="http://schemas.microsoft.com/office/drawing/2014/main" id="{CCBAAD89-C02A-4B76-8062-56FA63C8F6C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91" name="AutoShape 292" descr="mail?cmd=cookie">
          <a:extLst>
            <a:ext uri="{FF2B5EF4-FFF2-40B4-BE49-F238E27FC236}">
              <a16:creationId xmlns:a16="http://schemas.microsoft.com/office/drawing/2014/main" id="{D55F1947-7223-450B-98A7-A9040904385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92" name="AutoShape 292" descr="mail?cmd=cookie">
          <a:extLst>
            <a:ext uri="{FF2B5EF4-FFF2-40B4-BE49-F238E27FC236}">
              <a16:creationId xmlns:a16="http://schemas.microsoft.com/office/drawing/2014/main" id="{CA44CD49-FFFE-4D4D-950D-75CBC4F111C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93" name="AutoShape 292" descr="mail?cmd=cookie">
          <a:extLst>
            <a:ext uri="{FF2B5EF4-FFF2-40B4-BE49-F238E27FC236}">
              <a16:creationId xmlns:a16="http://schemas.microsoft.com/office/drawing/2014/main" id="{CB2A96A3-A3AC-4F4B-A189-6D8B2566E92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94" name="AutoShape 292" descr="mail?cmd=cookie">
          <a:extLst>
            <a:ext uri="{FF2B5EF4-FFF2-40B4-BE49-F238E27FC236}">
              <a16:creationId xmlns:a16="http://schemas.microsoft.com/office/drawing/2014/main" id="{C1ACC165-AFFC-44CA-A539-1446C70260E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95" name="AutoShape 292" descr="mail?cmd=cookie">
          <a:extLst>
            <a:ext uri="{FF2B5EF4-FFF2-40B4-BE49-F238E27FC236}">
              <a16:creationId xmlns:a16="http://schemas.microsoft.com/office/drawing/2014/main" id="{EA018BB5-786A-4B07-A19C-13933CABD6C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96" name="AutoShape 292" descr="mail?cmd=cookie">
          <a:extLst>
            <a:ext uri="{FF2B5EF4-FFF2-40B4-BE49-F238E27FC236}">
              <a16:creationId xmlns:a16="http://schemas.microsoft.com/office/drawing/2014/main" id="{64E5EE8D-4EE1-45F9-BD47-2E4E3CE7E1C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97" name="AutoShape 292" descr="mail?cmd=cookie">
          <a:extLst>
            <a:ext uri="{FF2B5EF4-FFF2-40B4-BE49-F238E27FC236}">
              <a16:creationId xmlns:a16="http://schemas.microsoft.com/office/drawing/2014/main" id="{65241338-550C-4CE0-A132-5025432D135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971550"/>
    <xdr:sp macro="" textlink="">
      <xdr:nvSpPr>
        <xdr:cNvPr id="498" name="AutoShape 292" descr="mail?cmd=cookie">
          <a:extLst>
            <a:ext uri="{FF2B5EF4-FFF2-40B4-BE49-F238E27FC236}">
              <a16:creationId xmlns:a16="http://schemas.microsoft.com/office/drawing/2014/main" id="{E04AB78B-82F2-4D63-8E39-79A784474AC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361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2" name="AutoShape 292" descr="mail?cmd=cookie">
          <a:extLst>
            <a:ext uri="{FF2B5EF4-FFF2-40B4-BE49-F238E27FC236}">
              <a16:creationId xmlns:a16="http://schemas.microsoft.com/office/drawing/2014/main" id="{70B450C4-D050-4668-926E-2B3554828814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3" name="AutoShape 292" descr="mail?cmd=cookie">
          <a:extLst>
            <a:ext uri="{FF2B5EF4-FFF2-40B4-BE49-F238E27FC236}">
              <a16:creationId xmlns:a16="http://schemas.microsoft.com/office/drawing/2014/main" id="{EEA25464-F487-4E90-9FA1-6A4B094AD145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4" name="AutoShape 292" descr="mail?cmd=cookie">
          <a:extLst>
            <a:ext uri="{FF2B5EF4-FFF2-40B4-BE49-F238E27FC236}">
              <a16:creationId xmlns:a16="http://schemas.microsoft.com/office/drawing/2014/main" id="{14770B6B-38CF-4C1E-9466-1CB293F101BD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5" name="AutoShape 292" descr="mail?cmd=cookie">
          <a:extLst>
            <a:ext uri="{FF2B5EF4-FFF2-40B4-BE49-F238E27FC236}">
              <a16:creationId xmlns:a16="http://schemas.microsoft.com/office/drawing/2014/main" id="{026A3714-6FB4-48A1-AB3B-8FEBF9509BEC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6" name="AutoShape 292" descr="mail?cmd=cookie">
          <a:extLst>
            <a:ext uri="{FF2B5EF4-FFF2-40B4-BE49-F238E27FC236}">
              <a16:creationId xmlns:a16="http://schemas.microsoft.com/office/drawing/2014/main" id="{CDCFFE4A-1CB3-41C3-827A-2C77779847F6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7" name="AutoShape 292" descr="mail?cmd=cookie">
          <a:extLst>
            <a:ext uri="{FF2B5EF4-FFF2-40B4-BE49-F238E27FC236}">
              <a16:creationId xmlns:a16="http://schemas.microsoft.com/office/drawing/2014/main" id="{73847C81-EB22-404D-81F1-7D0B0CC161E3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8" name="AutoShape 292" descr="mail?cmd=cookie">
          <a:extLst>
            <a:ext uri="{FF2B5EF4-FFF2-40B4-BE49-F238E27FC236}">
              <a16:creationId xmlns:a16="http://schemas.microsoft.com/office/drawing/2014/main" id="{FA3C2A74-5774-4499-8250-3060D967C6F0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9" name="AutoShape 292" descr="mail?cmd=cookie">
          <a:extLst>
            <a:ext uri="{FF2B5EF4-FFF2-40B4-BE49-F238E27FC236}">
              <a16:creationId xmlns:a16="http://schemas.microsoft.com/office/drawing/2014/main" id="{A3D934D1-D69D-4BB2-AF18-8EEFE01AF1A5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10" name="AutoShape 292" descr="mail?cmd=cookie">
          <a:extLst>
            <a:ext uri="{FF2B5EF4-FFF2-40B4-BE49-F238E27FC236}">
              <a16:creationId xmlns:a16="http://schemas.microsoft.com/office/drawing/2014/main" id="{86273361-8067-4134-B81B-8E438AA06E0D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11" name="AutoShape 292" descr="mail?cmd=cookie">
          <a:extLst>
            <a:ext uri="{FF2B5EF4-FFF2-40B4-BE49-F238E27FC236}">
              <a16:creationId xmlns:a16="http://schemas.microsoft.com/office/drawing/2014/main" id="{38B8FDDE-DCDF-4CF7-986A-9F64264A39CD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12" name="AutoShape 292" descr="mail?cmd=cookie">
          <a:extLst>
            <a:ext uri="{FF2B5EF4-FFF2-40B4-BE49-F238E27FC236}">
              <a16:creationId xmlns:a16="http://schemas.microsoft.com/office/drawing/2014/main" id="{3617526B-3D8C-46B9-8D08-21D5E3EB5FEE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13" name="AutoShape 292" descr="mail?cmd=cookie">
          <a:extLst>
            <a:ext uri="{FF2B5EF4-FFF2-40B4-BE49-F238E27FC236}">
              <a16:creationId xmlns:a16="http://schemas.microsoft.com/office/drawing/2014/main" id="{B8F6DFCC-C8AC-4ED9-A25A-9A8AB7A70D22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14" name="AutoShape 292" descr="mail?cmd=cookie">
          <a:extLst>
            <a:ext uri="{FF2B5EF4-FFF2-40B4-BE49-F238E27FC236}">
              <a16:creationId xmlns:a16="http://schemas.microsoft.com/office/drawing/2014/main" id="{4D42174A-B802-477C-80BE-B57E43E507A8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15" name="AutoShape 292" descr="mail?cmd=cookie">
          <a:extLst>
            <a:ext uri="{FF2B5EF4-FFF2-40B4-BE49-F238E27FC236}">
              <a16:creationId xmlns:a16="http://schemas.microsoft.com/office/drawing/2014/main" id="{2B437277-1161-4D05-8804-9F7D814A8B8D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16" name="AutoShape 292" descr="mail?cmd=cookie">
          <a:extLst>
            <a:ext uri="{FF2B5EF4-FFF2-40B4-BE49-F238E27FC236}">
              <a16:creationId xmlns:a16="http://schemas.microsoft.com/office/drawing/2014/main" id="{48ABB73E-5F37-4340-A5EE-0FE43A43B41A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114</xdr:row>
      <xdr:rowOff>0</xdr:rowOff>
    </xdr:from>
    <xdr:ext cx="9525" cy="733425"/>
    <xdr:sp macro="" textlink="">
      <xdr:nvSpPr>
        <xdr:cNvPr id="17" name="AutoShape 292" descr="mail?cmd=cookie">
          <a:extLst>
            <a:ext uri="{FF2B5EF4-FFF2-40B4-BE49-F238E27FC236}">
              <a16:creationId xmlns:a16="http://schemas.microsoft.com/office/drawing/2014/main" id="{D83C4AB8-A168-40E7-A8E3-60302363A744}"/>
            </a:ext>
          </a:extLst>
        </xdr:cNvPr>
        <xdr:cNvSpPr>
          <a:spLocks noChangeAspect="1" noChangeArrowheads="1"/>
        </xdr:cNvSpPr>
      </xdr:nvSpPr>
      <xdr:spPr bwMode="auto">
        <a:xfrm>
          <a:off x="0" y="191166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99</xdr:row>
      <xdr:rowOff>0</xdr:rowOff>
    </xdr:from>
    <xdr:ext cx="9525" cy="266700"/>
    <xdr:sp macro="" textlink="">
      <xdr:nvSpPr>
        <xdr:cNvPr id="18" name="AutoShape 292" descr="mail?cmd=cookie">
          <a:extLst>
            <a:ext uri="{FF2B5EF4-FFF2-40B4-BE49-F238E27FC236}">
              <a16:creationId xmlns:a16="http://schemas.microsoft.com/office/drawing/2014/main" id="{F0C30F9B-0F6C-4901-85CD-619450EAEE60}"/>
            </a:ext>
          </a:extLst>
        </xdr:cNvPr>
        <xdr:cNvSpPr>
          <a:spLocks noChangeAspect="1" noChangeArrowheads="1"/>
        </xdr:cNvSpPr>
      </xdr:nvSpPr>
      <xdr:spPr bwMode="auto">
        <a:xfrm>
          <a:off x="0" y="161163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99</xdr:row>
      <xdr:rowOff>0</xdr:rowOff>
    </xdr:from>
    <xdr:ext cx="9525" cy="266700"/>
    <xdr:sp macro="" textlink="">
      <xdr:nvSpPr>
        <xdr:cNvPr id="19" name="AutoShape 292" descr="mail?cmd=cookie">
          <a:extLst>
            <a:ext uri="{FF2B5EF4-FFF2-40B4-BE49-F238E27FC236}">
              <a16:creationId xmlns:a16="http://schemas.microsoft.com/office/drawing/2014/main" id="{41427805-0571-45B1-BAB1-2A69284AE45C}"/>
            </a:ext>
          </a:extLst>
        </xdr:cNvPr>
        <xdr:cNvSpPr>
          <a:spLocks noChangeAspect="1" noChangeArrowheads="1"/>
        </xdr:cNvSpPr>
      </xdr:nvSpPr>
      <xdr:spPr bwMode="auto">
        <a:xfrm>
          <a:off x="0" y="161163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99</xdr:row>
      <xdr:rowOff>0</xdr:rowOff>
    </xdr:from>
    <xdr:ext cx="9525" cy="104775"/>
    <xdr:sp macro="" textlink="">
      <xdr:nvSpPr>
        <xdr:cNvPr id="20" name="AutoShape 292" descr="mail?cmd=cookie">
          <a:extLst>
            <a:ext uri="{FF2B5EF4-FFF2-40B4-BE49-F238E27FC236}">
              <a16:creationId xmlns:a16="http://schemas.microsoft.com/office/drawing/2014/main" id="{5B501B15-2035-4F73-87FF-840E07879A8E}"/>
            </a:ext>
          </a:extLst>
        </xdr:cNvPr>
        <xdr:cNvSpPr>
          <a:spLocks noChangeAspect="1" noChangeArrowheads="1"/>
        </xdr:cNvSpPr>
      </xdr:nvSpPr>
      <xdr:spPr bwMode="auto">
        <a:xfrm>
          <a:off x="0" y="1611630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99</xdr:row>
      <xdr:rowOff>0</xdr:rowOff>
    </xdr:from>
    <xdr:ext cx="9525" cy="104775"/>
    <xdr:sp macro="" textlink="">
      <xdr:nvSpPr>
        <xdr:cNvPr id="21" name="AutoShape 292" descr="mail?cmd=cookie">
          <a:extLst>
            <a:ext uri="{FF2B5EF4-FFF2-40B4-BE49-F238E27FC236}">
              <a16:creationId xmlns:a16="http://schemas.microsoft.com/office/drawing/2014/main" id="{2ECF0B9E-914C-4F86-88F1-A5798CA2E870}"/>
            </a:ext>
          </a:extLst>
        </xdr:cNvPr>
        <xdr:cNvSpPr>
          <a:spLocks noChangeAspect="1" noChangeArrowheads="1"/>
        </xdr:cNvSpPr>
      </xdr:nvSpPr>
      <xdr:spPr bwMode="auto">
        <a:xfrm>
          <a:off x="0" y="1611630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99</xdr:row>
      <xdr:rowOff>0</xdr:rowOff>
    </xdr:from>
    <xdr:ext cx="9525" cy="104775"/>
    <xdr:sp macro="" textlink="">
      <xdr:nvSpPr>
        <xdr:cNvPr id="22" name="AutoShape 292" descr="mail?cmd=cookie">
          <a:extLst>
            <a:ext uri="{FF2B5EF4-FFF2-40B4-BE49-F238E27FC236}">
              <a16:creationId xmlns:a16="http://schemas.microsoft.com/office/drawing/2014/main" id="{7AD800CE-FCC9-465B-81EA-C649A640154C}"/>
            </a:ext>
          </a:extLst>
        </xdr:cNvPr>
        <xdr:cNvSpPr>
          <a:spLocks noChangeAspect="1" noChangeArrowheads="1"/>
        </xdr:cNvSpPr>
      </xdr:nvSpPr>
      <xdr:spPr bwMode="auto">
        <a:xfrm>
          <a:off x="0" y="16116300"/>
          <a:ext cx="95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99</xdr:row>
      <xdr:rowOff>0</xdr:rowOff>
    </xdr:from>
    <xdr:ext cx="9525" cy="266700"/>
    <xdr:sp macro="" textlink="">
      <xdr:nvSpPr>
        <xdr:cNvPr id="23" name="AutoShape 292" descr="mail?cmd=cookie">
          <a:extLst>
            <a:ext uri="{FF2B5EF4-FFF2-40B4-BE49-F238E27FC236}">
              <a16:creationId xmlns:a16="http://schemas.microsoft.com/office/drawing/2014/main" id="{4F048139-1E4E-44F6-BE75-B96D90558957}"/>
            </a:ext>
          </a:extLst>
        </xdr:cNvPr>
        <xdr:cNvSpPr>
          <a:spLocks noChangeAspect="1" noChangeArrowheads="1"/>
        </xdr:cNvSpPr>
      </xdr:nvSpPr>
      <xdr:spPr bwMode="auto">
        <a:xfrm>
          <a:off x="0" y="161163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99</xdr:row>
      <xdr:rowOff>0</xdr:rowOff>
    </xdr:from>
    <xdr:ext cx="9525" cy="266700"/>
    <xdr:sp macro="" textlink="">
      <xdr:nvSpPr>
        <xdr:cNvPr id="24" name="AutoShape 292" descr="mail?cmd=cookie">
          <a:extLst>
            <a:ext uri="{FF2B5EF4-FFF2-40B4-BE49-F238E27FC236}">
              <a16:creationId xmlns:a16="http://schemas.microsoft.com/office/drawing/2014/main" id="{5371B84F-79A1-4733-96E1-B4D2614EAA2A}"/>
            </a:ext>
          </a:extLst>
        </xdr:cNvPr>
        <xdr:cNvSpPr>
          <a:spLocks noChangeAspect="1" noChangeArrowheads="1"/>
        </xdr:cNvSpPr>
      </xdr:nvSpPr>
      <xdr:spPr bwMode="auto">
        <a:xfrm>
          <a:off x="0" y="161163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115</xdr:row>
      <xdr:rowOff>0</xdr:rowOff>
    </xdr:from>
    <xdr:ext cx="9525" cy="971550"/>
    <xdr:sp macro="" textlink="">
      <xdr:nvSpPr>
        <xdr:cNvPr id="25" name="AutoShape 292" descr="mail?cmd=cookie">
          <a:extLst>
            <a:ext uri="{FF2B5EF4-FFF2-40B4-BE49-F238E27FC236}">
              <a16:creationId xmlns:a16="http://schemas.microsoft.com/office/drawing/2014/main" id="{355F067C-E236-476F-BCB0-3ADCFFD75906}"/>
            </a:ext>
          </a:extLst>
        </xdr:cNvPr>
        <xdr:cNvSpPr>
          <a:spLocks noChangeAspect="1" noChangeArrowheads="1"/>
        </xdr:cNvSpPr>
      </xdr:nvSpPr>
      <xdr:spPr bwMode="auto">
        <a:xfrm>
          <a:off x="0" y="21583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115</xdr:row>
      <xdr:rowOff>0</xdr:rowOff>
    </xdr:from>
    <xdr:ext cx="9525" cy="971550"/>
    <xdr:sp macro="" textlink="">
      <xdr:nvSpPr>
        <xdr:cNvPr id="26" name="AutoShape 292" descr="mail?cmd=cookie">
          <a:extLst>
            <a:ext uri="{FF2B5EF4-FFF2-40B4-BE49-F238E27FC236}">
              <a16:creationId xmlns:a16="http://schemas.microsoft.com/office/drawing/2014/main" id="{E726DA0F-3BD5-409B-BAB6-340072C3239C}"/>
            </a:ext>
          </a:extLst>
        </xdr:cNvPr>
        <xdr:cNvSpPr>
          <a:spLocks noChangeAspect="1" noChangeArrowheads="1"/>
        </xdr:cNvSpPr>
      </xdr:nvSpPr>
      <xdr:spPr bwMode="auto">
        <a:xfrm>
          <a:off x="0" y="21583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115</xdr:row>
      <xdr:rowOff>0</xdr:rowOff>
    </xdr:from>
    <xdr:ext cx="9525" cy="971550"/>
    <xdr:sp macro="" textlink="">
      <xdr:nvSpPr>
        <xdr:cNvPr id="27" name="AutoShape 292" descr="mail?cmd=cookie">
          <a:extLst>
            <a:ext uri="{FF2B5EF4-FFF2-40B4-BE49-F238E27FC236}">
              <a16:creationId xmlns:a16="http://schemas.microsoft.com/office/drawing/2014/main" id="{9730CAC8-5EF2-4805-9F7F-D6038D2CDB03}"/>
            </a:ext>
          </a:extLst>
        </xdr:cNvPr>
        <xdr:cNvSpPr>
          <a:spLocks noChangeAspect="1" noChangeArrowheads="1"/>
        </xdr:cNvSpPr>
      </xdr:nvSpPr>
      <xdr:spPr bwMode="auto">
        <a:xfrm>
          <a:off x="0" y="21583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115</xdr:row>
      <xdr:rowOff>0</xdr:rowOff>
    </xdr:from>
    <xdr:ext cx="9525" cy="971550"/>
    <xdr:sp macro="" textlink="">
      <xdr:nvSpPr>
        <xdr:cNvPr id="28" name="AutoShape 292" descr="mail?cmd=cookie">
          <a:extLst>
            <a:ext uri="{FF2B5EF4-FFF2-40B4-BE49-F238E27FC236}">
              <a16:creationId xmlns:a16="http://schemas.microsoft.com/office/drawing/2014/main" id="{F4183690-AF8A-4EC4-BA5F-3D67D4861F25}"/>
            </a:ext>
          </a:extLst>
        </xdr:cNvPr>
        <xdr:cNvSpPr>
          <a:spLocks noChangeAspect="1" noChangeArrowheads="1"/>
        </xdr:cNvSpPr>
      </xdr:nvSpPr>
      <xdr:spPr bwMode="auto">
        <a:xfrm>
          <a:off x="0" y="21583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115</xdr:row>
      <xdr:rowOff>0</xdr:rowOff>
    </xdr:from>
    <xdr:ext cx="9525" cy="971550"/>
    <xdr:sp macro="" textlink="">
      <xdr:nvSpPr>
        <xdr:cNvPr id="29" name="AutoShape 292" descr="mail?cmd=cookie">
          <a:extLst>
            <a:ext uri="{FF2B5EF4-FFF2-40B4-BE49-F238E27FC236}">
              <a16:creationId xmlns:a16="http://schemas.microsoft.com/office/drawing/2014/main" id="{98C8508F-2EF7-4902-8E06-618FC40889F0}"/>
            </a:ext>
          </a:extLst>
        </xdr:cNvPr>
        <xdr:cNvSpPr>
          <a:spLocks noChangeAspect="1" noChangeArrowheads="1"/>
        </xdr:cNvSpPr>
      </xdr:nvSpPr>
      <xdr:spPr bwMode="auto">
        <a:xfrm>
          <a:off x="0" y="21583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115</xdr:row>
      <xdr:rowOff>0</xdr:rowOff>
    </xdr:from>
    <xdr:ext cx="9525" cy="971550"/>
    <xdr:sp macro="" textlink="">
      <xdr:nvSpPr>
        <xdr:cNvPr id="30" name="AutoShape 292" descr="mail?cmd=cookie">
          <a:extLst>
            <a:ext uri="{FF2B5EF4-FFF2-40B4-BE49-F238E27FC236}">
              <a16:creationId xmlns:a16="http://schemas.microsoft.com/office/drawing/2014/main" id="{3DE0FCF8-F3F1-4BA3-8DA9-F3340D6F5F4A}"/>
            </a:ext>
          </a:extLst>
        </xdr:cNvPr>
        <xdr:cNvSpPr>
          <a:spLocks noChangeAspect="1" noChangeArrowheads="1"/>
        </xdr:cNvSpPr>
      </xdr:nvSpPr>
      <xdr:spPr bwMode="auto">
        <a:xfrm>
          <a:off x="0" y="215836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31" name="AutoShape 292" descr="mail?cmd=cookie">
          <a:extLst>
            <a:ext uri="{FF2B5EF4-FFF2-40B4-BE49-F238E27FC236}">
              <a16:creationId xmlns:a16="http://schemas.microsoft.com/office/drawing/2014/main" id="{301528FC-5C3A-434F-BEF4-5A2F2A10ED21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32" name="AutoShape 292" descr="mail?cmd=cookie">
          <a:extLst>
            <a:ext uri="{FF2B5EF4-FFF2-40B4-BE49-F238E27FC236}">
              <a16:creationId xmlns:a16="http://schemas.microsoft.com/office/drawing/2014/main" id="{FD62E7D4-CE5D-4185-90DB-0695ADC72DD0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33" name="AutoShape 292" descr="mail?cmd=cookie">
          <a:extLst>
            <a:ext uri="{FF2B5EF4-FFF2-40B4-BE49-F238E27FC236}">
              <a16:creationId xmlns:a16="http://schemas.microsoft.com/office/drawing/2014/main" id="{20317A55-95CA-4407-9106-5688BA5B42BA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34" name="AutoShape 292" descr="mail?cmd=cookie">
          <a:extLst>
            <a:ext uri="{FF2B5EF4-FFF2-40B4-BE49-F238E27FC236}">
              <a16:creationId xmlns:a16="http://schemas.microsoft.com/office/drawing/2014/main" id="{188D94CB-A98F-4E0A-ABAA-A78F1A96023E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35" name="AutoShape 292" descr="mail?cmd=cookie">
          <a:extLst>
            <a:ext uri="{FF2B5EF4-FFF2-40B4-BE49-F238E27FC236}">
              <a16:creationId xmlns:a16="http://schemas.microsoft.com/office/drawing/2014/main" id="{1C834E9A-7493-410C-BE03-4905A1B26FFD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36" name="AutoShape 292" descr="mail?cmd=cookie">
          <a:extLst>
            <a:ext uri="{FF2B5EF4-FFF2-40B4-BE49-F238E27FC236}">
              <a16:creationId xmlns:a16="http://schemas.microsoft.com/office/drawing/2014/main" id="{C054AEAF-A816-4411-BF64-D09B434EA889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37" name="AutoShape 292" descr="mail?cmd=cookie">
          <a:extLst>
            <a:ext uri="{FF2B5EF4-FFF2-40B4-BE49-F238E27FC236}">
              <a16:creationId xmlns:a16="http://schemas.microsoft.com/office/drawing/2014/main" id="{A83F171D-1D2F-47A4-A8E1-73A8A97FA324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38" name="AutoShape 292" descr="mail?cmd=cookie">
          <a:extLst>
            <a:ext uri="{FF2B5EF4-FFF2-40B4-BE49-F238E27FC236}">
              <a16:creationId xmlns:a16="http://schemas.microsoft.com/office/drawing/2014/main" id="{F23F643E-F540-4CBD-8AB3-287267CF5404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39" name="AutoShape 292" descr="mail?cmd=cookie">
          <a:extLst>
            <a:ext uri="{FF2B5EF4-FFF2-40B4-BE49-F238E27FC236}">
              <a16:creationId xmlns:a16="http://schemas.microsoft.com/office/drawing/2014/main" id="{83450D29-FC4D-4025-A624-AFC8634D3BDD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40" name="AutoShape 292" descr="mail?cmd=cookie">
          <a:extLst>
            <a:ext uri="{FF2B5EF4-FFF2-40B4-BE49-F238E27FC236}">
              <a16:creationId xmlns:a16="http://schemas.microsoft.com/office/drawing/2014/main" id="{6E594A5B-7FB1-4C35-889E-62E8F2FCFF69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41" name="AutoShape 292" descr="mail?cmd=cookie">
          <a:extLst>
            <a:ext uri="{FF2B5EF4-FFF2-40B4-BE49-F238E27FC236}">
              <a16:creationId xmlns:a16="http://schemas.microsoft.com/office/drawing/2014/main" id="{DF30BA8F-A0C4-4E29-BD9C-356F2FD6DFEB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42" name="AutoShape 292" descr="mail?cmd=cookie">
          <a:extLst>
            <a:ext uri="{FF2B5EF4-FFF2-40B4-BE49-F238E27FC236}">
              <a16:creationId xmlns:a16="http://schemas.microsoft.com/office/drawing/2014/main" id="{92232FCC-DA17-4620-B9AA-11782C8B16DC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43" name="AutoShape 292" descr="mail?cmd=cookie">
          <a:extLst>
            <a:ext uri="{FF2B5EF4-FFF2-40B4-BE49-F238E27FC236}">
              <a16:creationId xmlns:a16="http://schemas.microsoft.com/office/drawing/2014/main" id="{8674B561-7F55-4DF4-90D9-40C8BCB752B2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44" name="AutoShape 292" descr="mail?cmd=cookie">
          <a:extLst>
            <a:ext uri="{FF2B5EF4-FFF2-40B4-BE49-F238E27FC236}">
              <a16:creationId xmlns:a16="http://schemas.microsoft.com/office/drawing/2014/main" id="{D2CA973F-28B6-4671-85C6-A299900B7EC0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45" name="AutoShape 292" descr="mail?cmd=cookie">
          <a:extLst>
            <a:ext uri="{FF2B5EF4-FFF2-40B4-BE49-F238E27FC236}">
              <a16:creationId xmlns:a16="http://schemas.microsoft.com/office/drawing/2014/main" id="{0B4DB13F-F7F2-402A-9084-B37C96358DD5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46" name="AutoShape 292" descr="mail?cmd=cookie">
          <a:extLst>
            <a:ext uri="{FF2B5EF4-FFF2-40B4-BE49-F238E27FC236}">
              <a16:creationId xmlns:a16="http://schemas.microsoft.com/office/drawing/2014/main" id="{07D8F2B0-B20F-4D74-83B1-33C477634E41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47" name="AutoShape 292" descr="mail?cmd=cookie">
          <a:extLst>
            <a:ext uri="{FF2B5EF4-FFF2-40B4-BE49-F238E27FC236}">
              <a16:creationId xmlns:a16="http://schemas.microsoft.com/office/drawing/2014/main" id="{4C760BA2-6190-4746-B05C-4CC49F59F8AB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48" name="AutoShape 292" descr="mail?cmd=cookie">
          <a:extLst>
            <a:ext uri="{FF2B5EF4-FFF2-40B4-BE49-F238E27FC236}">
              <a16:creationId xmlns:a16="http://schemas.microsoft.com/office/drawing/2014/main" id="{3BAADB17-6040-4621-AC03-C80385B1D81A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49" name="AutoShape 292" descr="mail?cmd=cookie">
          <a:extLst>
            <a:ext uri="{FF2B5EF4-FFF2-40B4-BE49-F238E27FC236}">
              <a16:creationId xmlns:a16="http://schemas.microsoft.com/office/drawing/2014/main" id="{9BA77192-BFE7-4E5E-B4C7-E95B2A009682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50" name="AutoShape 292" descr="mail?cmd=cookie">
          <a:extLst>
            <a:ext uri="{FF2B5EF4-FFF2-40B4-BE49-F238E27FC236}">
              <a16:creationId xmlns:a16="http://schemas.microsoft.com/office/drawing/2014/main" id="{A78A31FD-8307-4BAD-BF79-D5F4858B3DA7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51" name="AutoShape 292" descr="mail?cmd=cookie">
          <a:extLst>
            <a:ext uri="{FF2B5EF4-FFF2-40B4-BE49-F238E27FC236}">
              <a16:creationId xmlns:a16="http://schemas.microsoft.com/office/drawing/2014/main" id="{F004CFB7-5767-44FF-9D62-A85AAAB30E30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52" name="AutoShape 292" descr="mail?cmd=cookie">
          <a:extLst>
            <a:ext uri="{FF2B5EF4-FFF2-40B4-BE49-F238E27FC236}">
              <a16:creationId xmlns:a16="http://schemas.microsoft.com/office/drawing/2014/main" id="{F50B5D91-24F1-4838-BD8B-EFF8758F6F1F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53" name="AutoShape 292" descr="mail?cmd=cookie">
          <a:extLst>
            <a:ext uri="{FF2B5EF4-FFF2-40B4-BE49-F238E27FC236}">
              <a16:creationId xmlns:a16="http://schemas.microsoft.com/office/drawing/2014/main" id="{83E393A5-D3EC-4F8F-BF5C-828A0DAEA836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54" name="AutoShape 292" descr="mail?cmd=cookie">
          <a:extLst>
            <a:ext uri="{FF2B5EF4-FFF2-40B4-BE49-F238E27FC236}">
              <a16:creationId xmlns:a16="http://schemas.microsoft.com/office/drawing/2014/main" id="{3009C0C8-6F08-4658-8AB4-FA1DD84D13BD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55" name="AutoShape 292" descr="mail?cmd=cookie">
          <a:extLst>
            <a:ext uri="{FF2B5EF4-FFF2-40B4-BE49-F238E27FC236}">
              <a16:creationId xmlns:a16="http://schemas.microsoft.com/office/drawing/2014/main" id="{F5C99EA5-FBB5-40C6-83BF-C3C9D7BA8192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733425"/>
    <xdr:sp macro="" textlink="">
      <xdr:nvSpPr>
        <xdr:cNvPr id="56" name="AutoShape 292" descr="mail?cmd=cookie">
          <a:extLst>
            <a:ext uri="{FF2B5EF4-FFF2-40B4-BE49-F238E27FC236}">
              <a16:creationId xmlns:a16="http://schemas.microsoft.com/office/drawing/2014/main" id="{C8CA2D83-B700-431F-A59E-0B21A2737840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57" name="AutoShape 292" descr="mail?cmd=cookie">
          <a:extLst>
            <a:ext uri="{FF2B5EF4-FFF2-40B4-BE49-F238E27FC236}">
              <a16:creationId xmlns:a16="http://schemas.microsoft.com/office/drawing/2014/main" id="{C49DE217-7082-408B-9022-F4B777D8343B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58" name="AutoShape 292" descr="mail?cmd=cookie">
          <a:extLst>
            <a:ext uri="{FF2B5EF4-FFF2-40B4-BE49-F238E27FC236}">
              <a16:creationId xmlns:a16="http://schemas.microsoft.com/office/drawing/2014/main" id="{8847877D-4683-459E-AA5B-A0EB01767657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59" name="AutoShape 292" descr="mail?cmd=cookie">
          <a:extLst>
            <a:ext uri="{FF2B5EF4-FFF2-40B4-BE49-F238E27FC236}">
              <a16:creationId xmlns:a16="http://schemas.microsoft.com/office/drawing/2014/main" id="{9097CA62-6B17-4F0C-9457-14F58E4E8EED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0" name="AutoShape 292" descr="mail?cmd=cookie">
          <a:extLst>
            <a:ext uri="{FF2B5EF4-FFF2-40B4-BE49-F238E27FC236}">
              <a16:creationId xmlns:a16="http://schemas.microsoft.com/office/drawing/2014/main" id="{0A96C807-1E15-43C9-A8E1-5E24F57926FB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1" name="AutoShape 292" descr="mail?cmd=cookie">
          <a:extLst>
            <a:ext uri="{FF2B5EF4-FFF2-40B4-BE49-F238E27FC236}">
              <a16:creationId xmlns:a16="http://schemas.microsoft.com/office/drawing/2014/main" id="{D2C889A4-7763-4E20-BBB9-14EBF35A27E9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2" name="AutoShape 292" descr="mail?cmd=cookie">
          <a:extLst>
            <a:ext uri="{FF2B5EF4-FFF2-40B4-BE49-F238E27FC236}">
              <a16:creationId xmlns:a16="http://schemas.microsoft.com/office/drawing/2014/main" id="{1017B53C-694D-4602-BCD4-DAF31543B434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3" name="AutoShape 292" descr="mail?cmd=cookie">
          <a:extLst>
            <a:ext uri="{FF2B5EF4-FFF2-40B4-BE49-F238E27FC236}">
              <a16:creationId xmlns:a16="http://schemas.microsoft.com/office/drawing/2014/main" id="{5095F0DF-55E1-46A1-AC1E-53E764FC50AD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4" name="AutoShape 292" descr="mail?cmd=cookie">
          <a:extLst>
            <a:ext uri="{FF2B5EF4-FFF2-40B4-BE49-F238E27FC236}">
              <a16:creationId xmlns:a16="http://schemas.microsoft.com/office/drawing/2014/main" id="{13970ACB-11E1-42CE-8A61-EE19F4641070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5" name="AutoShape 292" descr="mail?cmd=cookie">
          <a:extLst>
            <a:ext uri="{FF2B5EF4-FFF2-40B4-BE49-F238E27FC236}">
              <a16:creationId xmlns:a16="http://schemas.microsoft.com/office/drawing/2014/main" id="{F86950CF-C2C5-440D-A996-815A77F7B491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6" name="AutoShape 292" descr="mail?cmd=cookie">
          <a:extLst>
            <a:ext uri="{FF2B5EF4-FFF2-40B4-BE49-F238E27FC236}">
              <a16:creationId xmlns:a16="http://schemas.microsoft.com/office/drawing/2014/main" id="{F839195C-3FDB-4829-BAE7-478648564836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7" name="AutoShape 292" descr="mail?cmd=cookie">
          <a:extLst>
            <a:ext uri="{FF2B5EF4-FFF2-40B4-BE49-F238E27FC236}">
              <a16:creationId xmlns:a16="http://schemas.microsoft.com/office/drawing/2014/main" id="{CD64F1C2-FDD5-4DA7-AB19-BE7B838C825E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8" name="AutoShape 292" descr="mail?cmd=cookie">
          <a:extLst>
            <a:ext uri="{FF2B5EF4-FFF2-40B4-BE49-F238E27FC236}">
              <a16:creationId xmlns:a16="http://schemas.microsoft.com/office/drawing/2014/main" id="{482E952F-8521-42C7-84E6-7387E011D75C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69" name="AutoShape 292" descr="mail?cmd=cookie">
          <a:extLst>
            <a:ext uri="{FF2B5EF4-FFF2-40B4-BE49-F238E27FC236}">
              <a16:creationId xmlns:a16="http://schemas.microsoft.com/office/drawing/2014/main" id="{8F8AE01E-A331-4A8A-A133-BFD2AFDD10B9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116</xdr:row>
      <xdr:rowOff>0</xdr:rowOff>
    </xdr:from>
    <xdr:ext cx="9525" cy="971550"/>
    <xdr:sp macro="" textlink="">
      <xdr:nvSpPr>
        <xdr:cNvPr id="70" name="AutoShape 292" descr="mail?cmd=cookie">
          <a:extLst>
            <a:ext uri="{FF2B5EF4-FFF2-40B4-BE49-F238E27FC236}">
              <a16:creationId xmlns:a16="http://schemas.microsoft.com/office/drawing/2014/main" id="{F77A8073-BD6A-4555-ACE0-5FA9A6C45A76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71" name="AutoShape 292" descr="mail?cmd=cookie">
          <a:extLst>
            <a:ext uri="{FF2B5EF4-FFF2-40B4-BE49-F238E27FC236}">
              <a16:creationId xmlns:a16="http://schemas.microsoft.com/office/drawing/2014/main" id="{7678EF40-6A61-44F6-AD8E-94F3AEAE64C4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72" name="AutoShape 292" descr="mail?cmd=cookie">
          <a:extLst>
            <a:ext uri="{FF2B5EF4-FFF2-40B4-BE49-F238E27FC236}">
              <a16:creationId xmlns:a16="http://schemas.microsoft.com/office/drawing/2014/main" id="{1EC7BC9F-DBAD-4402-AD38-11F4A1FC47D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73" name="AutoShape 292" descr="mail?cmd=cookie">
          <a:extLst>
            <a:ext uri="{FF2B5EF4-FFF2-40B4-BE49-F238E27FC236}">
              <a16:creationId xmlns:a16="http://schemas.microsoft.com/office/drawing/2014/main" id="{30F56F4A-5BA4-4543-A64B-4B7CC9AF543B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74" name="AutoShape 292" descr="mail?cmd=cookie">
          <a:extLst>
            <a:ext uri="{FF2B5EF4-FFF2-40B4-BE49-F238E27FC236}">
              <a16:creationId xmlns:a16="http://schemas.microsoft.com/office/drawing/2014/main" id="{0ED65DA5-E07F-463C-945D-FE06FD687B6E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75" name="AutoShape 292" descr="mail?cmd=cookie">
          <a:extLst>
            <a:ext uri="{FF2B5EF4-FFF2-40B4-BE49-F238E27FC236}">
              <a16:creationId xmlns:a16="http://schemas.microsoft.com/office/drawing/2014/main" id="{7E5F6795-10E2-4D01-A7D2-6EA63574224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76" name="AutoShape 292" descr="mail?cmd=cookie">
          <a:extLst>
            <a:ext uri="{FF2B5EF4-FFF2-40B4-BE49-F238E27FC236}">
              <a16:creationId xmlns:a16="http://schemas.microsoft.com/office/drawing/2014/main" id="{607E4789-778A-4B2A-B546-E23E6692454B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77" name="AutoShape 292" descr="mail?cmd=cookie">
          <a:extLst>
            <a:ext uri="{FF2B5EF4-FFF2-40B4-BE49-F238E27FC236}">
              <a16:creationId xmlns:a16="http://schemas.microsoft.com/office/drawing/2014/main" id="{3DE06B24-532E-4CD2-A5AC-F8EF62BF5CA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78" name="AutoShape 292" descr="mail?cmd=cookie">
          <a:extLst>
            <a:ext uri="{FF2B5EF4-FFF2-40B4-BE49-F238E27FC236}">
              <a16:creationId xmlns:a16="http://schemas.microsoft.com/office/drawing/2014/main" id="{8A0CBC52-E72E-4F4F-8A81-92C36BF0B77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79" name="AutoShape 292" descr="mail?cmd=cookie">
          <a:extLst>
            <a:ext uri="{FF2B5EF4-FFF2-40B4-BE49-F238E27FC236}">
              <a16:creationId xmlns:a16="http://schemas.microsoft.com/office/drawing/2014/main" id="{860FD836-6682-4FAD-AA05-811A9D441D4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80" name="AutoShape 292" descr="mail?cmd=cookie">
          <a:extLst>
            <a:ext uri="{FF2B5EF4-FFF2-40B4-BE49-F238E27FC236}">
              <a16:creationId xmlns:a16="http://schemas.microsoft.com/office/drawing/2014/main" id="{7F0A7A4C-ACA8-455E-B76A-827B5A82942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81" name="AutoShape 292" descr="mail?cmd=cookie">
          <a:extLst>
            <a:ext uri="{FF2B5EF4-FFF2-40B4-BE49-F238E27FC236}">
              <a16:creationId xmlns:a16="http://schemas.microsoft.com/office/drawing/2014/main" id="{36A70681-0EBC-48B0-8B15-19D3E07D3528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118</xdr:row>
      <xdr:rowOff>0</xdr:rowOff>
    </xdr:from>
    <xdr:ext cx="9525" cy="971550"/>
    <xdr:sp macro="" textlink="">
      <xdr:nvSpPr>
        <xdr:cNvPr id="82" name="AutoShape 292" descr="mail?cmd=cookie">
          <a:extLst>
            <a:ext uri="{FF2B5EF4-FFF2-40B4-BE49-F238E27FC236}">
              <a16:creationId xmlns:a16="http://schemas.microsoft.com/office/drawing/2014/main" id="{82D9BE89-6BFE-4741-9C07-6A3EA0B51D9E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83" name="AutoShape 292" descr="mail?cmd=cookie">
          <a:extLst>
            <a:ext uri="{FF2B5EF4-FFF2-40B4-BE49-F238E27FC236}">
              <a16:creationId xmlns:a16="http://schemas.microsoft.com/office/drawing/2014/main" id="{CDD6E398-8BAB-4F06-97B3-2B9C41758D3B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84" name="AutoShape 292" descr="mail?cmd=cookie">
          <a:extLst>
            <a:ext uri="{FF2B5EF4-FFF2-40B4-BE49-F238E27FC236}">
              <a16:creationId xmlns:a16="http://schemas.microsoft.com/office/drawing/2014/main" id="{A2512BDF-7239-42F2-AB05-4B131843C578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85" name="AutoShape 292" descr="mail?cmd=cookie">
          <a:extLst>
            <a:ext uri="{FF2B5EF4-FFF2-40B4-BE49-F238E27FC236}">
              <a16:creationId xmlns:a16="http://schemas.microsoft.com/office/drawing/2014/main" id="{56DC5740-A435-46D9-B8F2-9DA56873FE5B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86" name="AutoShape 292" descr="mail?cmd=cookie">
          <a:extLst>
            <a:ext uri="{FF2B5EF4-FFF2-40B4-BE49-F238E27FC236}">
              <a16:creationId xmlns:a16="http://schemas.microsoft.com/office/drawing/2014/main" id="{30DFE91C-ABC7-472F-805A-496E8744851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87" name="AutoShape 292" descr="mail?cmd=cookie">
          <a:extLst>
            <a:ext uri="{FF2B5EF4-FFF2-40B4-BE49-F238E27FC236}">
              <a16:creationId xmlns:a16="http://schemas.microsoft.com/office/drawing/2014/main" id="{FF359717-14DA-4BFA-B27D-1102E2AE114F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88" name="AutoShape 292" descr="mail?cmd=cookie">
          <a:extLst>
            <a:ext uri="{FF2B5EF4-FFF2-40B4-BE49-F238E27FC236}">
              <a16:creationId xmlns:a16="http://schemas.microsoft.com/office/drawing/2014/main" id="{BEBF6643-0AF1-4290-A7EF-A508549958A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89" name="AutoShape 292" descr="mail?cmd=cookie">
          <a:extLst>
            <a:ext uri="{FF2B5EF4-FFF2-40B4-BE49-F238E27FC236}">
              <a16:creationId xmlns:a16="http://schemas.microsoft.com/office/drawing/2014/main" id="{E0FAB27B-C3F3-4AA9-871F-BABA4CEAC5E0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90" name="AutoShape 292" descr="mail?cmd=cookie">
          <a:extLst>
            <a:ext uri="{FF2B5EF4-FFF2-40B4-BE49-F238E27FC236}">
              <a16:creationId xmlns:a16="http://schemas.microsoft.com/office/drawing/2014/main" id="{345C310B-30B8-4F6D-B90B-F3DB73C372C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91" name="AutoShape 292" descr="mail?cmd=cookie">
          <a:extLst>
            <a:ext uri="{FF2B5EF4-FFF2-40B4-BE49-F238E27FC236}">
              <a16:creationId xmlns:a16="http://schemas.microsoft.com/office/drawing/2014/main" id="{94EC44EB-98EE-40E5-836F-265AC2D1D76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92" name="AutoShape 292" descr="mail?cmd=cookie">
          <a:extLst>
            <a:ext uri="{FF2B5EF4-FFF2-40B4-BE49-F238E27FC236}">
              <a16:creationId xmlns:a16="http://schemas.microsoft.com/office/drawing/2014/main" id="{2DB2EBF3-A637-4A00-A27C-D04F517E1C2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93" name="AutoShape 292" descr="mail?cmd=cookie">
          <a:extLst>
            <a:ext uri="{FF2B5EF4-FFF2-40B4-BE49-F238E27FC236}">
              <a16:creationId xmlns:a16="http://schemas.microsoft.com/office/drawing/2014/main" id="{92F7D712-C7FF-4EBD-A5D4-9D85300D113F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119</xdr:row>
      <xdr:rowOff>0</xdr:rowOff>
    </xdr:from>
    <xdr:ext cx="9525" cy="971550"/>
    <xdr:sp macro="" textlink="">
      <xdr:nvSpPr>
        <xdr:cNvPr id="94" name="AutoShape 292" descr="mail?cmd=cookie">
          <a:extLst>
            <a:ext uri="{FF2B5EF4-FFF2-40B4-BE49-F238E27FC236}">
              <a16:creationId xmlns:a16="http://schemas.microsoft.com/office/drawing/2014/main" id="{AABBE770-F319-4495-BE24-EF587A6D48F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95" name="AutoShape 292" descr="mail?cmd=cookie">
          <a:extLst>
            <a:ext uri="{FF2B5EF4-FFF2-40B4-BE49-F238E27FC236}">
              <a16:creationId xmlns:a16="http://schemas.microsoft.com/office/drawing/2014/main" id="{1CBCBEC9-42B8-45E5-97BB-38669D2CF5CE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96" name="AutoShape 292" descr="mail?cmd=cookie">
          <a:extLst>
            <a:ext uri="{FF2B5EF4-FFF2-40B4-BE49-F238E27FC236}">
              <a16:creationId xmlns:a16="http://schemas.microsoft.com/office/drawing/2014/main" id="{391A8273-E863-4EBE-B1AA-42FED1C0EA0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97" name="AutoShape 292" descr="mail?cmd=cookie">
          <a:extLst>
            <a:ext uri="{FF2B5EF4-FFF2-40B4-BE49-F238E27FC236}">
              <a16:creationId xmlns:a16="http://schemas.microsoft.com/office/drawing/2014/main" id="{1878FBC8-A190-41AD-9E02-B460AFD24F6F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98" name="AutoShape 292" descr="mail?cmd=cookie">
          <a:extLst>
            <a:ext uri="{FF2B5EF4-FFF2-40B4-BE49-F238E27FC236}">
              <a16:creationId xmlns:a16="http://schemas.microsoft.com/office/drawing/2014/main" id="{C21112F7-D5E5-4319-A4CE-3C9080334C2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99" name="AutoShape 292" descr="mail?cmd=cookie">
          <a:extLst>
            <a:ext uri="{FF2B5EF4-FFF2-40B4-BE49-F238E27FC236}">
              <a16:creationId xmlns:a16="http://schemas.microsoft.com/office/drawing/2014/main" id="{A6432D7F-9189-4F57-8702-B692A607ACE2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100" name="AutoShape 292" descr="mail?cmd=cookie">
          <a:extLst>
            <a:ext uri="{FF2B5EF4-FFF2-40B4-BE49-F238E27FC236}">
              <a16:creationId xmlns:a16="http://schemas.microsoft.com/office/drawing/2014/main" id="{FA7A26A3-8BE3-43FC-8303-EC1CC3A24C7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101" name="AutoShape 292" descr="mail?cmd=cookie">
          <a:extLst>
            <a:ext uri="{FF2B5EF4-FFF2-40B4-BE49-F238E27FC236}">
              <a16:creationId xmlns:a16="http://schemas.microsoft.com/office/drawing/2014/main" id="{DC9E1037-7E2F-4F82-BD90-7920F5368174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102" name="AutoShape 292" descr="mail?cmd=cookie">
          <a:extLst>
            <a:ext uri="{FF2B5EF4-FFF2-40B4-BE49-F238E27FC236}">
              <a16:creationId xmlns:a16="http://schemas.microsoft.com/office/drawing/2014/main" id="{4732645F-ECD1-41B0-B59D-27DF7C8F557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103" name="AutoShape 292" descr="mail?cmd=cookie">
          <a:extLst>
            <a:ext uri="{FF2B5EF4-FFF2-40B4-BE49-F238E27FC236}">
              <a16:creationId xmlns:a16="http://schemas.microsoft.com/office/drawing/2014/main" id="{8B047B7A-0EBB-419C-AF46-BEC5149C7F4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104" name="AutoShape 292" descr="mail?cmd=cookie">
          <a:extLst>
            <a:ext uri="{FF2B5EF4-FFF2-40B4-BE49-F238E27FC236}">
              <a16:creationId xmlns:a16="http://schemas.microsoft.com/office/drawing/2014/main" id="{D7968986-0025-4ABA-B02F-F14F95850B39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105" name="AutoShape 292" descr="mail?cmd=cookie">
          <a:extLst>
            <a:ext uri="{FF2B5EF4-FFF2-40B4-BE49-F238E27FC236}">
              <a16:creationId xmlns:a16="http://schemas.microsoft.com/office/drawing/2014/main" id="{A49DE6D3-AFCF-4782-AEAB-EEB16812A082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106" name="AutoShape 292" descr="mail?cmd=cookie">
          <a:extLst>
            <a:ext uri="{FF2B5EF4-FFF2-40B4-BE49-F238E27FC236}">
              <a16:creationId xmlns:a16="http://schemas.microsoft.com/office/drawing/2014/main" id="{A7386A7C-8294-4A55-93A1-762CAACA35BF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117</xdr:row>
      <xdr:rowOff>0</xdr:rowOff>
    </xdr:from>
    <xdr:ext cx="9525" cy="971550"/>
    <xdr:sp macro="" textlink="">
      <xdr:nvSpPr>
        <xdr:cNvPr id="107" name="AutoShape 292" descr="mail?cmd=cookie">
          <a:extLst>
            <a:ext uri="{FF2B5EF4-FFF2-40B4-BE49-F238E27FC236}">
              <a16:creationId xmlns:a16="http://schemas.microsoft.com/office/drawing/2014/main" id="{A4D5EA13-BDA0-4C11-9E74-EFA5CCDA1FD9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117</xdr:row>
      <xdr:rowOff>0</xdr:rowOff>
    </xdr:from>
    <xdr:ext cx="9525" cy="971550"/>
    <xdr:sp macro="" textlink="">
      <xdr:nvSpPr>
        <xdr:cNvPr id="108" name="AutoShape 292" descr="mail?cmd=cookie">
          <a:extLst>
            <a:ext uri="{FF2B5EF4-FFF2-40B4-BE49-F238E27FC236}">
              <a16:creationId xmlns:a16="http://schemas.microsoft.com/office/drawing/2014/main" id="{0B545EDB-0B29-4A60-A833-658F6A1E547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117</xdr:row>
      <xdr:rowOff>0</xdr:rowOff>
    </xdr:from>
    <xdr:ext cx="9525" cy="971550"/>
    <xdr:sp macro="" textlink="">
      <xdr:nvSpPr>
        <xdr:cNvPr id="109" name="AutoShape 292" descr="mail?cmd=cookie">
          <a:extLst>
            <a:ext uri="{FF2B5EF4-FFF2-40B4-BE49-F238E27FC236}">
              <a16:creationId xmlns:a16="http://schemas.microsoft.com/office/drawing/2014/main" id="{99E76CCF-D674-44B1-9C4A-4BFB15D1473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117</xdr:row>
      <xdr:rowOff>0</xdr:rowOff>
    </xdr:from>
    <xdr:ext cx="9525" cy="971550"/>
    <xdr:sp macro="" textlink="">
      <xdr:nvSpPr>
        <xdr:cNvPr id="110" name="AutoShape 292" descr="mail?cmd=cookie">
          <a:extLst>
            <a:ext uri="{FF2B5EF4-FFF2-40B4-BE49-F238E27FC236}">
              <a16:creationId xmlns:a16="http://schemas.microsoft.com/office/drawing/2014/main" id="{44FE9B26-BA72-48A8-86B6-133196B6C64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117</xdr:row>
      <xdr:rowOff>0</xdr:rowOff>
    </xdr:from>
    <xdr:ext cx="9525" cy="971550"/>
    <xdr:sp macro="" textlink="">
      <xdr:nvSpPr>
        <xdr:cNvPr id="111" name="AutoShape 292" descr="mail?cmd=cookie">
          <a:extLst>
            <a:ext uri="{FF2B5EF4-FFF2-40B4-BE49-F238E27FC236}">
              <a16:creationId xmlns:a16="http://schemas.microsoft.com/office/drawing/2014/main" id="{DF1F4D17-30FB-4656-9954-E1A9901577E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117</xdr:row>
      <xdr:rowOff>0</xdr:rowOff>
    </xdr:from>
    <xdr:ext cx="9525" cy="971550"/>
    <xdr:sp macro="" textlink="">
      <xdr:nvSpPr>
        <xdr:cNvPr id="112" name="AutoShape 292" descr="mail?cmd=cookie">
          <a:extLst>
            <a:ext uri="{FF2B5EF4-FFF2-40B4-BE49-F238E27FC236}">
              <a16:creationId xmlns:a16="http://schemas.microsoft.com/office/drawing/2014/main" id="{4AB97C53-32EB-470E-8EB8-1612B9C9E5D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13" name="AutoShape 292" descr="mail?cmd=cookie">
          <a:extLst>
            <a:ext uri="{FF2B5EF4-FFF2-40B4-BE49-F238E27FC236}">
              <a16:creationId xmlns:a16="http://schemas.microsoft.com/office/drawing/2014/main" id="{A77795C4-5475-4B70-B1CD-CEDF29199E8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14" name="AutoShape 292" descr="mail?cmd=cookie">
          <a:extLst>
            <a:ext uri="{FF2B5EF4-FFF2-40B4-BE49-F238E27FC236}">
              <a16:creationId xmlns:a16="http://schemas.microsoft.com/office/drawing/2014/main" id="{08405956-E787-493F-A584-5C5362B988D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15" name="AutoShape 292" descr="mail?cmd=cookie">
          <a:extLst>
            <a:ext uri="{FF2B5EF4-FFF2-40B4-BE49-F238E27FC236}">
              <a16:creationId xmlns:a16="http://schemas.microsoft.com/office/drawing/2014/main" id="{0FB950D8-1EF9-45E1-8312-E970B1E3E7B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16" name="AutoShape 292" descr="mail?cmd=cookie">
          <a:extLst>
            <a:ext uri="{FF2B5EF4-FFF2-40B4-BE49-F238E27FC236}">
              <a16:creationId xmlns:a16="http://schemas.microsoft.com/office/drawing/2014/main" id="{E296DB9F-925B-4157-8330-75C77020141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17" name="AutoShape 292" descr="mail?cmd=cookie">
          <a:extLst>
            <a:ext uri="{FF2B5EF4-FFF2-40B4-BE49-F238E27FC236}">
              <a16:creationId xmlns:a16="http://schemas.microsoft.com/office/drawing/2014/main" id="{62984058-47D3-4819-AB65-2232D1C0F90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18" name="AutoShape 292" descr="mail?cmd=cookie">
          <a:extLst>
            <a:ext uri="{FF2B5EF4-FFF2-40B4-BE49-F238E27FC236}">
              <a16:creationId xmlns:a16="http://schemas.microsoft.com/office/drawing/2014/main" id="{C9141B9C-8ECE-4888-B1BF-16429F0A44D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19" name="AutoShape 292" descr="mail?cmd=cookie">
          <a:extLst>
            <a:ext uri="{FF2B5EF4-FFF2-40B4-BE49-F238E27FC236}">
              <a16:creationId xmlns:a16="http://schemas.microsoft.com/office/drawing/2014/main" id="{200BAEDC-6273-4CFD-A6A2-86F22A1F2B0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20" name="AutoShape 292" descr="mail?cmd=cookie">
          <a:extLst>
            <a:ext uri="{FF2B5EF4-FFF2-40B4-BE49-F238E27FC236}">
              <a16:creationId xmlns:a16="http://schemas.microsoft.com/office/drawing/2014/main" id="{FADBD5C3-47E5-4916-9573-2E0A776075B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21" name="AutoShape 292" descr="mail?cmd=cookie">
          <a:extLst>
            <a:ext uri="{FF2B5EF4-FFF2-40B4-BE49-F238E27FC236}">
              <a16:creationId xmlns:a16="http://schemas.microsoft.com/office/drawing/2014/main" id="{862EF347-34B2-4EE0-9FA4-A80D21F2C7B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22" name="AutoShape 292" descr="mail?cmd=cookie">
          <a:extLst>
            <a:ext uri="{FF2B5EF4-FFF2-40B4-BE49-F238E27FC236}">
              <a16:creationId xmlns:a16="http://schemas.microsoft.com/office/drawing/2014/main" id="{4B75BA56-4025-433F-B9F1-7A9FEF921727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23" name="AutoShape 292" descr="mail?cmd=cookie">
          <a:extLst>
            <a:ext uri="{FF2B5EF4-FFF2-40B4-BE49-F238E27FC236}">
              <a16:creationId xmlns:a16="http://schemas.microsoft.com/office/drawing/2014/main" id="{078370B7-6D26-45F4-958C-35275E6F56B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24" name="AutoShape 292" descr="mail?cmd=cookie">
          <a:extLst>
            <a:ext uri="{FF2B5EF4-FFF2-40B4-BE49-F238E27FC236}">
              <a16:creationId xmlns:a16="http://schemas.microsoft.com/office/drawing/2014/main" id="{F298E2E2-C04A-41D9-8127-8CCC38399CB7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25" name="AutoShape 292" descr="mail?cmd=cookie">
          <a:extLst>
            <a:ext uri="{FF2B5EF4-FFF2-40B4-BE49-F238E27FC236}">
              <a16:creationId xmlns:a16="http://schemas.microsoft.com/office/drawing/2014/main" id="{792A01B2-D8B7-4693-BF33-C3FB52A085C9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26" name="AutoShape 292" descr="mail?cmd=cookie">
          <a:extLst>
            <a:ext uri="{FF2B5EF4-FFF2-40B4-BE49-F238E27FC236}">
              <a16:creationId xmlns:a16="http://schemas.microsoft.com/office/drawing/2014/main" id="{CCF2C3C2-DC7C-4AD0-8A86-91DB8F51E649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27" name="AutoShape 292" descr="mail?cmd=cookie">
          <a:extLst>
            <a:ext uri="{FF2B5EF4-FFF2-40B4-BE49-F238E27FC236}">
              <a16:creationId xmlns:a16="http://schemas.microsoft.com/office/drawing/2014/main" id="{F0AA53F1-4151-4773-BB25-02BC1A7AE7A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28" name="AutoShape 292" descr="mail?cmd=cookie">
          <a:extLst>
            <a:ext uri="{FF2B5EF4-FFF2-40B4-BE49-F238E27FC236}">
              <a16:creationId xmlns:a16="http://schemas.microsoft.com/office/drawing/2014/main" id="{CB077268-3D20-4381-8986-61A7CCEA9EB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29" name="AutoShape 292" descr="mail?cmd=cookie">
          <a:extLst>
            <a:ext uri="{FF2B5EF4-FFF2-40B4-BE49-F238E27FC236}">
              <a16:creationId xmlns:a16="http://schemas.microsoft.com/office/drawing/2014/main" id="{C9EABC18-768E-4406-A4E3-522397CFDEC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30" name="AutoShape 292" descr="mail?cmd=cookie">
          <a:extLst>
            <a:ext uri="{FF2B5EF4-FFF2-40B4-BE49-F238E27FC236}">
              <a16:creationId xmlns:a16="http://schemas.microsoft.com/office/drawing/2014/main" id="{FE24DB79-F533-45A7-9593-D3A894D4679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31" name="AutoShape 292" descr="mail?cmd=cookie">
          <a:extLst>
            <a:ext uri="{FF2B5EF4-FFF2-40B4-BE49-F238E27FC236}">
              <a16:creationId xmlns:a16="http://schemas.microsoft.com/office/drawing/2014/main" id="{87EDBF23-455B-4DBA-8A62-AF184C70124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32" name="AutoShape 292" descr="mail?cmd=cookie">
          <a:extLst>
            <a:ext uri="{FF2B5EF4-FFF2-40B4-BE49-F238E27FC236}">
              <a16:creationId xmlns:a16="http://schemas.microsoft.com/office/drawing/2014/main" id="{CAB66FA8-F67A-4BB7-B499-3A9EF3F9DCD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33" name="AutoShape 292" descr="mail?cmd=cookie">
          <a:extLst>
            <a:ext uri="{FF2B5EF4-FFF2-40B4-BE49-F238E27FC236}">
              <a16:creationId xmlns:a16="http://schemas.microsoft.com/office/drawing/2014/main" id="{BD24CBC3-2C98-428C-A5BB-37AEB150189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34" name="AutoShape 292" descr="mail?cmd=cookie">
          <a:extLst>
            <a:ext uri="{FF2B5EF4-FFF2-40B4-BE49-F238E27FC236}">
              <a16:creationId xmlns:a16="http://schemas.microsoft.com/office/drawing/2014/main" id="{1A91E61A-AF74-4EF1-B380-BB421CA210F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35" name="AutoShape 292" descr="mail?cmd=cookie">
          <a:extLst>
            <a:ext uri="{FF2B5EF4-FFF2-40B4-BE49-F238E27FC236}">
              <a16:creationId xmlns:a16="http://schemas.microsoft.com/office/drawing/2014/main" id="{B2A7FB68-2647-4BB4-8DED-2DEDA394CF42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36" name="AutoShape 292" descr="mail?cmd=cookie">
          <a:extLst>
            <a:ext uri="{FF2B5EF4-FFF2-40B4-BE49-F238E27FC236}">
              <a16:creationId xmlns:a16="http://schemas.microsoft.com/office/drawing/2014/main" id="{7432C753-1B91-4B01-BD67-2F6465F9376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37" name="AutoShape 292" descr="mail?cmd=cookie">
          <a:extLst>
            <a:ext uri="{FF2B5EF4-FFF2-40B4-BE49-F238E27FC236}">
              <a16:creationId xmlns:a16="http://schemas.microsoft.com/office/drawing/2014/main" id="{952E3446-1C89-4986-BE7D-7E73BE16186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733425"/>
    <xdr:sp macro="" textlink="">
      <xdr:nvSpPr>
        <xdr:cNvPr id="138" name="AutoShape 292" descr="mail?cmd=cookie">
          <a:extLst>
            <a:ext uri="{FF2B5EF4-FFF2-40B4-BE49-F238E27FC236}">
              <a16:creationId xmlns:a16="http://schemas.microsoft.com/office/drawing/2014/main" id="{21FFC400-E34A-4FE7-B98E-180CF8BDF332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39" name="AutoShape 292" descr="mail?cmd=cookie">
          <a:extLst>
            <a:ext uri="{FF2B5EF4-FFF2-40B4-BE49-F238E27FC236}">
              <a16:creationId xmlns:a16="http://schemas.microsoft.com/office/drawing/2014/main" id="{A40728AE-B92C-4A3C-9AEF-1C5F86A682E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40" name="AutoShape 292" descr="mail?cmd=cookie">
          <a:extLst>
            <a:ext uri="{FF2B5EF4-FFF2-40B4-BE49-F238E27FC236}">
              <a16:creationId xmlns:a16="http://schemas.microsoft.com/office/drawing/2014/main" id="{9111A2A1-DA35-432C-86E7-8D49ABC6454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41" name="AutoShape 292" descr="mail?cmd=cookie">
          <a:extLst>
            <a:ext uri="{FF2B5EF4-FFF2-40B4-BE49-F238E27FC236}">
              <a16:creationId xmlns:a16="http://schemas.microsoft.com/office/drawing/2014/main" id="{F1BC9479-4C05-4032-9905-F1ED550F9C8E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42" name="AutoShape 292" descr="mail?cmd=cookie">
          <a:extLst>
            <a:ext uri="{FF2B5EF4-FFF2-40B4-BE49-F238E27FC236}">
              <a16:creationId xmlns:a16="http://schemas.microsoft.com/office/drawing/2014/main" id="{CC239AAF-EB03-414A-9CBA-ECED88322E6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43" name="AutoShape 292" descr="mail?cmd=cookie">
          <a:extLst>
            <a:ext uri="{FF2B5EF4-FFF2-40B4-BE49-F238E27FC236}">
              <a16:creationId xmlns:a16="http://schemas.microsoft.com/office/drawing/2014/main" id="{B9C27BA4-6B11-4422-8D9A-BA322271FCF7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44" name="AutoShape 292" descr="mail?cmd=cookie">
          <a:extLst>
            <a:ext uri="{FF2B5EF4-FFF2-40B4-BE49-F238E27FC236}">
              <a16:creationId xmlns:a16="http://schemas.microsoft.com/office/drawing/2014/main" id="{71A87536-6440-45B7-BED6-29CC6920170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45" name="AutoShape 292" descr="mail?cmd=cookie">
          <a:extLst>
            <a:ext uri="{FF2B5EF4-FFF2-40B4-BE49-F238E27FC236}">
              <a16:creationId xmlns:a16="http://schemas.microsoft.com/office/drawing/2014/main" id="{89ADDA8D-270C-4F34-B044-44399BF4E13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118</xdr:row>
      <xdr:rowOff>0</xdr:rowOff>
    </xdr:from>
    <xdr:ext cx="9525" cy="971550"/>
    <xdr:sp macro="" textlink="">
      <xdr:nvSpPr>
        <xdr:cNvPr id="146" name="AutoShape 292" descr="mail?cmd=cookie">
          <a:extLst>
            <a:ext uri="{FF2B5EF4-FFF2-40B4-BE49-F238E27FC236}">
              <a16:creationId xmlns:a16="http://schemas.microsoft.com/office/drawing/2014/main" id="{09812BC8-B6D7-4462-9EB4-658B6BE9477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47" name="AutoShape 292" descr="mail?cmd=cookie">
          <a:extLst>
            <a:ext uri="{FF2B5EF4-FFF2-40B4-BE49-F238E27FC236}">
              <a16:creationId xmlns:a16="http://schemas.microsoft.com/office/drawing/2014/main" id="{583CC869-B99E-47B1-BC60-FA0E10C61C8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48" name="AutoShape 292" descr="mail?cmd=cookie">
          <a:extLst>
            <a:ext uri="{FF2B5EF4-FFF2-40B4-BE49-F238E27FC236}">
              <a16:creationId xmlns:a16="http://schemas.microsoft.com/office/drawing/2014/main" id="{50500C46-83AD-4910-97CF-FF0F1673656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49" name="AutoShape 292" descr="mail?cmd=cookie">
          <a:extLst>
            <a:ext uri="{FF2B5EF4-FFF2-40B4-BE49-F238E27FC236}">
              <a16:creationId xmlns:a16="http://schemas.microsoft.com/office/drawing/2014/main" id="{46CFFAF3-BAC7-4AAA-975B-AE15BF24FB3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50" name="AutoShape 292" descr="mail?cmd=cookie">
          <a:extLst>
            <a:ext uri="{FF2B5EF4-FFF2-40B4-BE49-F238E27FC236}">
              <a16:creationId xmlns:a16="http://schemas.microsoft.com/office/drawing/2014/main" id="{B4D043DE-7F35-42E1-8776-FDC12E8F26A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51" name="AutoShape 292" descr="mail?cmd=cookie">
          <a:extLst>
            <a:ext uri="{FF2B5EF4-FFF2-40B4-BE49-F238E27FC236}">
              <a16:creationId xmlns:a16="http://schemas.microsoft.com/office/drawing/2014/main" id="{255C7278-CCEB-4841-9238-F812C2382BD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52" name="AutoShape 292" descr="mail?cmd=cookie">
          <a:extLst>
            <a:ext uri="{FF2B5EF4-FFF2-40B4-BE49-F238E27FC236}">
              <a16:creationId xmlns:a16="http://schemas.microsoft.com/office/drawing/2014/main" id="{F5D93275-1E82-4755-9A94-699D14875B1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53" name="AutoShape 292" descr="mail?cmd=cookie">
          <a:extLst>
            <a:ext uri="{FF2B5EF4-FFF2-40B4-BE49-F238E27FC236}">
              <a16:creationId xmlns:a16="http://schemas.microsoft.com/office/drawing/2014/main" id="{4485450A-0FE5-48E6-A28F-427FFF60829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54" name="AutoShape 292" descr="mail?cmd=cookie">
          <a:extLst>
            <a:ext uri="{FF2B5EF4-FFF2-40B4-BE49-F238E27FC236}">
              <a16:creationId xmlns:a16="http://schemas.microsoft.com/office/drawing/2014/main" id="{0A20A05B-CB0E-431F-9D58-85950AB30249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55" name="AutoShape 292" descr="mail?cmd=cookie">
          <a:extLst>
            <a:ext uri="{FF2B5EF4-FFF2-40B4-BE49-F238E27FC236}">
              <a16:creationId xmlns:a16="http://schemas.microsoft.com/office/drawing/2014/main" id="{9AA8A17B-4698-4828-AC30-432ED2DC1A1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56" name="AutoShape 292" descr="mail?cmd=cookie">
          <a:extLst>
            <a:ext uri="{FF2B5EF4-FFF2-40B4-BE49-F238E27FC236}">
              <a16:creationId xmlns:a16="http://schemas.microsoft.com/office/drawing/2014/main" id="{B932C190-0269-45E1-9F3F-021640F41F7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57" name="AutoShape 292" descr="mail?cmd=cookie">
          <a:extLst>
            <a:ext uri="{FF2B5EF4-FFF2-40B4-BE49-F238E27FC236}">
              <a16:creationId xmlns:a16="http://schemas.microsoft.com/office/drawing/2014/main" id="{BECBD04A-3DF0-42EA-8E0E-2BB20CEFCCA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58" name="AutoShape 292" descr="mail?cmd=cookie">
          <a:extLst>
            <a:ext uri="{FF2B5EF4-FFF2-40B4-BE49-F238E27FC236}">
              <a16:creationId xmlns:a16="http://schemas.microsoft.com/office/drawing/2014/main" id="{2985DE16-5A62-4683-82DA-EC8FF002407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59" name="AutoShape 292" descr="mail?cmd=cookie">
          <a:extLst>
            <a:ext uri="{FF2B5EF4-FFF2-40B4-BE49-F238E27FC236}">
              <a16:creationId xmlns:a16="http://schemas.microsoft.com/office/drawing/2014/main" id="{CCE82076-1E9C-4A36-877C-869BA2AB5539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60" name="AutoShape 292" descr="mail?cmd=cookie">
          <a:extLst>
            <a:ext uri="{FF2B5EF4-FFF2-40B4-BE49-F238E27FC236}">
              <a16:creationId xmlns:a16="http://schemas.microsoft.com/office/drawing/2014/main" id="{0DEE8376-002F-4928-8476-DD98D169FB9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61" name="AutoShape 292" descr="mail?cmd=cookie">
          <a:extLst>
            <a:ext uri="{FF2B5EF4-FFF2-40B4-BE49-F238E27FC236}">
              <a16:creationId xmlns:a16="http://schemas.microsoft.com/office/drawing/2014/main" id="{32415F1B-AE57-4457-9B96-D94DDF6A94C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62" name="AutoShape 292" descr="mail?cmd=cookie">
          <a:extLst>
            <a:ext uri="{FF2B5EF4-FFF2-40B4-BE49-F238E27FC236}">
              <a16:creationId xmlns:a16="http://schemas.microsoft.com/office/drawing/2014/main" id="{3FC05478-D4D5-4A9C-B00A-47512B4DB66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63" name="AutoShape 292" descr="mail?cmd=cookie">
          <a:extLst>
            <a:ext uri="{FF2B5EF4-FFF2-40B4-BE49-F238E27FC236}">
              <a16:creationId xmlns:a16="http://schemas.microsoft.com/office/drawing/2014/main" id="{FB6372B3-852C-4B5E-9876-107AFFA0128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64" name="AutoShape 292" descr="mail?cmd=cookie">
          <a:extLst>
            <a:ext uri="{FF2B5EF4-FFF2-40B4-BE49-F238E27FC236}">
              <a16:creationId xmlns:a16="http://schemas.microsoft.com/office/drawing/2014/main" id="{810B853C-D76B-438B-B1CE-73D85A79390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65" name="AutoShape 292" descr="mail?cmd=cookie">
          <a:extLst>
            <a:ext uri="{FF2B5EF4-FFF2-40B4-BE49-F238E27FC236}">
              <a16:creationId xmlns:a16="http://schemas.microsoft.com/office/drawing/2014/main" id="{4AF81736-7166-49A2-AFDE-DAB1CBF83CC7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66" name="AutoShape 292" descr="mail?cmd=cookie">
          <a:extLst>
            <a:ext uri="{FF2B5EF4-FFF2-40B4-BE49-F238E27FC236}">
              <a16:creationId xmlns:a16="http://schemas.microsoft.com/office/drawing/2014/main" id="{312833CF-0DD6-4D97-8966-267E4C7884E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67" name="AutoShape 292" descr="mail?cmd=cookie">
          <a:extLst>
            <a:ext uri="{FF2B5EF4-FFF2-40B4-BE49-F238E27FC236}">
              <a16:creationId xmlns:a16="http://schemas.microsoft.com/office/drawing/2014/main" id="{031FB913-D5E2-4C29-BFD5-BD528E0EF56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68" name="AutoShape 292" descr="mail?cmd=cookie">
          <a:extLst>
            <a:ext uri="{FF2B5EF4-FFF2-40B4-BE49-F238E27FC236}">
              <a16:creationId xmlns:a16="http://schemas.microsoft.com/office/drawing/2014/main" id="{E5D5B60B-EF5D-49BD-AE3F-49B535C315E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69" name="AutoShape 292" descr="mail?cmd=cookie">
          <a:extLst>
            <a:ext uri="{FF2B5EF4-FFF2-40B4-BE49-F238E27FC236}">
              <a16:creationId xmlns:a16="http://schemas.microsoft.com/office/drawing/2014/main" id="{DD385433-7D5F-4B46-B3B9-35CB65A284B9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70" name="AutoShape 292" descr="mail?cmd=cookie">
          <a:extLst>
            <a:ext uri="{FF2B5EF4-FFF2-40B4-BE49-F238E27FC236}">
              <a16:creationId xmlns:a16="http://schemas.microsoft.com/office/drawing/2014/main" id="{510DE939-1768-4C00-8572-5F2BB0456B4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71" name="AutoShape 292" descr="mail?cmd=cookie">
          <a:extLst>
            <a:ext uri="{FF2B5EF4-FFF2-40B4-BE49-F238E27FC236}">
              <a16:creationId xmlns:a16="http://schemas.microsoft.com/office/drawing/2014/main" id="{A812C43B-59CD-4E9C-AA06-9AAD3135226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733425"/>
    <xdr:sp macro="" textlink="">
      <xdr:nvSpPr>
        <xdr:cNvPr id="172" name="AutoShape 292" descr="mail?cmd=cookie">
          <a:extLst>
            <a:ext uri="{FF2B5EF4-FFF2-40B4-BE49-F238E27FC236}">
              <a16:creationId xmlns:a16="http://schemas.microsoft.com/office/drawing/2014/main" id="{6B9EB1C3-D7CF-494B-8E9B-620B87EA535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73" name="AutoShape 292" descr="mail?cmd=cookie">
          <a:extLst>
            <a:ext uri="{FF2B5EF4-FFF2-40B4-BE49-F238E27FC236}">
              <a16:creationId xmlns:a16="http://schemas.microsoft.com/office/drawing/2014/main" id="{B4B3C00A-E1B3-49D0-A944-C61992F2507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74" name="AutoShape 292" descr="mail?cmd=cookie">
          <a:extLst>
            <a:ext uri="{FF2B5EF4-FFF2-40B4-BE49-F238E27FC236}">
              <a16:creationId xmlns:a16="http://schemas.microsoft.com/office/drawing/2014/main" id="{DE02BC79-3B05-4DDC-823A-F2EAAC313A2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75" name="AutoShape 292" descr="mail?cmd=cookie">
          <a:extLst>
            <a:ext uri="{FF2B5EF4-FFF2-40B4-BE49-F238E27FC236}">
              <a16:creationId xmlns:a16="http://schemas.microsoft.com/office/drawing/2014/main" id="{3D911662-FA12-4249-86D2-4A92F131766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76" name="AutoShape 292" descr="mail?cmd=cookie">
          <a:extLst>
            <a:ext uri="{FF2B5EF4-FFF2-40B4-BE49-F238E27FC236}">
              <a16:creationId xmlns:a16="http://schemas.microsoft.com/office/drawing/2014/main" id="{72101F80-4DBF-4D08-8C6D-5E8D250510C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77" name="AutoShape 292" descr="mail?cmd=cookie">
          <a:extLst>
            <a:ext uri="{FF2B5EF4-FFF2-40B4-BE49-F238E27FC236}">
              <a16:creationId xmlns:a16="http://schemas.microsoft.com/office/drawing/2014/main" id="{E4C8A780-09C3-49C4-9968-405F0922358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78" name="AutoShape 292" descr="mail?cmd=cookie">
          <a:extLst>
            <a:ext uri="{FF2B5EF4-FFF2-40B4-BE49-F238E27FC236}">
              <a16:creationId xmlns:a16="http://schemas.microsoft.com/office/drawing/2014/main" id="{8F0FA289-07E5-477F-812D-77D410E17DD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79" name="AutoShape 292" descr="mail?cmd=cookie">
          <a:extLst>
            <a:ext uri="{FF2B5EF4-FFF2-40B4-BE49-F238E27FC236}">
              <a16:creationId xmlns:a16="http://schemas.microsoft.com/office/drawing/2014/main" id="{E3FC0E91-6012-4462-AB81-A93DA54544E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525" cy="971550"/>
    <xdr:sp macro="" textlink="">
      <xdr:nvSpPr>
        <xdr:cNvPr id="180" name="AutoShape 292" descr="mail?cmd=cookie">
          <a:extLst>
            <a:ext uri="{FF2B5EF4-FFF2-40B4-BE49-F238E27FC236}">
              <a16:creationId xmlns:a16="http://schemas.microsoft.com/office/drawing/2014/main" id="{67C29FFC-B9D5-48FF-BADE-392C0D2C7A1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84644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81" name="AutoShape 292" descr="mail?cmd=cookie">
          <a:extLst>
            <a:ext uri="{FF2B5EF4-FFF2-40B4-BE49-F238E27FC236}">
              <a16:creationId xmlns:a16="http://schemas.microsoft.com/office/drawing/2014/main" id="{19372E1B-6A1C-4177-BDEF-B3F0CD76190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82" name="AutoShape 292" descr="mail?cmd=cookie">
          <a:extLst>
            <a:ext uri="{FF2B5EF4-FFF2-40B4-BE49-F238E27FC236}">
              <a16:creationId xmlns:a16="http://schemas.microsoft.com/office/drawing/2014/main" id="{6D79655B-2B26-47B0-A72D-DB3928D7C21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83" name="AutoShape 292" descr="mail?cmd=cookie">
          <a:extLst>
            <a:ext uri="{FF2B5EF4-FFF2-40B4-BE49-F238E27FC236}">
              <a16:creationId xmlns:a16="http://schemas.microsoft.com/office/drawing/2014/main" id="{27C8B57A-534D-45C9-913C-C940191CBE2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84" name="AutoShape 292" descr="mail?cmd=cookie">
          <a:extLst>
            <a:ext uri="{FF2B5EF4-FFF2-40B4-BE49-F238E27FC236}">
              <a16:creationId xmlns:a16="http://schemas.microsoft.com/office/drawing/2014/main" id="{01BEC426-E2A6-4171-BB50-70C5D924C9D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185" name="AutoShape 292" descr="mail?cmd=cookie">
          <a:extLst>
            <a:ext uri="{FF2B5EF4-FFF2-40B4-BE49-F238E27FC236}">
              <a16:creationId xmlns:a16="http://schemas.microsoft.com/office/drawing/2014/main" id="{4B87366C-6E2A-4607-BE85-D488CF66A7E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186" name="AutoShape 292" descr="mail?cmd=cookie">
          <a:extLst>
            <a:ext uri="{FF2B5EF4-FFF2-40B4-BE49-F238E27FC236}">
              <a16:creationId xmlns:a16="http://schemas.microsoft.com/office/drawing/2014/main" id="{8C0C626C-606F-4987-800E-75A25799B30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187" name="AutoShape 292" descr="mail?cmd=cookie">
          <a:extLst>
            <a:ext uri="{FF2B5EF4-FFF2-40B4-BE49-F238E27FC236}">
              <a16:creationId xmlns:a16="http://schemas.microsoft.com/office/drawing/2014/main" id="{696BA6EB-B0C3-4F91-8599-2D66A379FE0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188" name="AutoShape 292" descr="mail?cmd=cookie">
          <a:extLst>
            <a:ext uri="{FF2B5EF4-FFF2-40B4-BE49-F238E27FC236}">
              <a16:creationId xmlns:a16="http://schemas.microsoft.com/office/drawing/2014/main" id="{6CCD5B7C-D796-4763-836D-5A288AACBCA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89" name="AutoShape 292" descr="mail?cmd=cookie">
          <a:extLst>
            <a:ext uri="{FF2B5EF4-FFF2-40B4-BE49-F238E27FC236}">
              <a16:creationId xmlns:a16="http://schemas.microsoft.com/office/drawing/2014/main" id="{40066687-9AF4-49AD-8D87-A92498FF14F2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90" name="AutoShape 292" descr="mail?cmd=cookie">
          <a:extLst>
            <a:ext uri="{FF2B5EF4-FFF2-40B4-BE49-F238E27FC236}">
              <a16:creationId xmlns:a16="http://schemas.microsoft.com/office/drawing/2014/main" id="{CE53FA97-2E3E-4AF4-82F7-3B4FFC89598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91" name="AutoShape 292" descr="mail?cmd=cookie">
          <a:extLst>
            <a:ext uri="{FF2B5EF4-FFF2-40B4-BE49-F238E27FC236}">
              <a16:creationId xmlns:a16="http://schemas.microsoft.com/office/drawing/2014/main" id="{A8112752-3E14-45C1-A94C-4885E68DF91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92" name="AutoShape 292" descr="mail?cmd=cookie">
          <a:extLst>
            <a:ext uri="{FF2B5EF4-FFF2-40B4-BE49-F238E27FC236}">
              <a16:creationId xmlns:a16="http://schemas.microsoft.com/office/drawing/2014/main" id="{035330C5-8855-4CE2-8F39-E3434EC938A7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193" name="AutoShape 292" descr="mail?cmd=cookie">
          <a:extLst>
            <a:ext uri="{FF2B5EF4-FFF2-40B4-BE49-F238E27FC236}">
              <a16:creationId xmlns:a16="http://schemas.microsoft.com/office/drawing/2014/main" id="{C83A6484-5EAE-4990-AC25-F3F5E7CD69D9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194" name="AutoShape 292" descr="mail?cmd=cookie">
          <a:extLst>
            <a:ext uri="{FF2B5EF4-FFF2-40B4-BE49-F238E27FC236}">
              <a16:creationId xmlns:a16="http://schemas.microsoft.com/office/drawing/2014/main" id="{0689A928-9E27-48A5-9930-36F8C864C84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95" name="AutoShape 292" descr="mail?cmd=cookie">
          <a:extLst>
            <a:ext uri="{FF2B5EF4-FFF2-40B4-BE49-F238E27FC236}">
              <a16:creationId xmlns:a16="http://schemas.microsoft.com/office/drawing/2014/main" id="{9482732E-C709-47AA-A83F-ABCE259CB657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96" name="AutoShape 292" descr="mail?cmd=cookie">
          <a:extLst>
            <a:ext uri="{FF2B5EF4-FFF2-40B4-BE49-F238E27FC236}">
              <a16:creationId xmlns:a16="http://schemas.microsoft.com/office/drawing/2014/main" id="{EF63E98C-7602-4DC7-AB4B-2A980709668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97" name="AutoShape 292" descr="mail?cmd=cookie">
          <a:extLst>
            <a:ext uri="{FF2B5EF4-FFF2-40B4-BE49-F238E27FC236}">
              <a16:creationId xmlns:a16="http://schemas.microsoft.com/office/drawing/2014/main" id="{BD4749D1-47CF-423D-B69E-844964CBBF8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198" name="AutoShape 292" descr="mail?cmd=cookie">
          <a:extLst>
            <a:ext uri="{FF2B5EF4-FFF2-40B4-BE49-F238E27FC236}">
              <a16:creationId xmlns:a16="http://schemas.microsoft.com/office/drawing/2014/main" id="{461CAC13-4C5C-47B9-8448-A79E53B9C9B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199" name="AutoShape 292" descr="mail?cmd=cookie">
          <a:extLst>
            <a:ext uri="{FF2B5EF4-FFF2-40B4-BE49-F238E27FC236}">
              <a16:creationId xmlns:a16="http://schemas.microsoft.com/office/drawing/2014/main" id="{5E27ED02-5D42-4074-8AB8-017E7A01519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00" name="AutoShape 292" descr="mail?cmd=cookie">
          <a:extLst>
            <a:ext uri="{FF2B5EF4-FFF2-40B4-BE49-F238E27FC236}">
              <a16:creationId xmlns:a16="http://schemas.microsoft.com/office/drawing/2014/main" id="{C1E5DB0A-CA45-4C9B-9D17-3144F2A9881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01" name="AutoShape 292" descr="mail?cmd=cookie">
          <a:extLst>
            <a:ext uri="{FF2B5EF4-FFF2-40B4-BE49-F238E27FC236}">
              <a16:creationId xmlns:a16="http://schemas.microsoft.com/office/drawing/2014/main" id="{0FB725FC-EAC0-4727-9A6A-D6717219F53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02" name="AutoShape 292" descr="mail?cmd=cookie">
          <a:extLst>
            <a:ext uri="{FF2B5EF4-FFF2-40B4-BE49-F238E27FC236}">
              <a16:creationId xmlns:a16="http://schemas.microsoft.com/office/drawing/2014/main" id="{1DFE15CA-5A43-495F-8A9E-B984CE3A09E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03" name="AutoShape 292" descr="mail?cmd=cookie">
          <a:extLst>
            <a:ext uri="{FF2B5EF4-FFF2-40B4-BE49-F238E27FC236}">
              <a16:creationId xmlns:a16="http://schemas.microsoft.com/office/drawing/2014/main" id="{AC1103CB-92BB-4732-9C40-9D19E0A692F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04" name="AutoShape 292" descr="mail?cmd=cookie">
          <a:extLst>
            <a:ext uri="{FF2B5EF4-FFF2-40B4-BE49-F238E27FC236}">
              <a16:creationId xmlns:a16="http://schemas.microsoft.com/office/drawing/2014/main" id="{30078D93-23CF-4002-9D5C-F154D4F6D22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05" name="AutoShape 292" descr="mail?cmd=cookie">
          <a:extLst>
            <a:ext uri="{FF2B5EF4-FFF2-40B4-BE49-F238E27FC236}">
              <a16:creationId xmlns:a16="http://schemas.microsoft.com/office/drawing/2014/main" id="{0FD35F0E-CCF5-431B-A6C4-A0AD7F4153D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06" name="AutoShape 292" descr="mail?cmd=cookie">
          <a:extLst>
            <a:ext uri="{FF2B5EF4-FFF2-40B4-BE49-F238E27FC236}">
              <a16:creationId xmlns:a16="http://schemas.microsoft.com/office/drawing/2014/main" id="{DF67CA03-78BB-4533-9970-95B8E252CEE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07" name="AutoShape 292" descr="mail?cmd=cookie">
          <a:extLst>
            <a:ext uri="{FF2B5EF4-FFF2-40B4-BE49-F238E27FC236}">
              <a16:creationId xmlns:a16="http://schemas.microsoft.com/office/drawing/2014/main" id="{9E6226A1-4E3E-4AF8-923F-01DF84A7C32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08" name="AutoShape 292" descr="mail?cmd=cookie">
          <a:extLst>
            <a:ext uri="{FF2B5EF4-FFF2-40B4-BE49-F238E27FC236}">
              <a16:creationId xmlns:a16="http://schemas.microsoft.com/office/drawing/2014/main" id="{15938504-D40A-4E28-BC33-B66208BA210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590550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11906</xdr:colOff>
      <xdr:row>120</xdr:row>
      <xdr:rowOff>59531</xdr:rowOff>
    </xdr:from>
    <xdr:ext cx="9525" cy="971550"/>
    <xdr:sp macro="" textlink="">
      <xdr:nvSpPr>
        <xdr:cNvPr id="209" name="AutoShape 292" descr="mail?cmd=cookie">
          <a:extLst>
            <a:ext uri="{FF2B5EF4-FFF2-40B4-BE49-F238E27FC236}">
              <a16:creationId xmlns:a16="http://schemas.microsoft.com/office/drawing/2014/main" id="{21786EC1-1962-48F6-A1ED-EDF745E5B846}"/>
            </a:ext>
          </a:extLst>
        </xdr:cNvPr>
        <xdr:cNvSpPr>
          <a:spLocks noChangeAspect="1" noChangeArrowheads="1"/>
        </xdr:cNvSpPr>
      </xdr:nvSpPr>
      <xdr:spPr bwMode="auto">
        <a:xfrm>
          <a:off x="11906" y="22186106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10" name="AutoShape 292" descr="mail?cmd=cookie">
          <a:extLst>
            <a:ext uri="{FF2B5EF4-FFF2-40B4-BE49-F238E27FC236}">
              <a16:creationId xmlns:a16="http://schemas.microsoft.com/office/drawing/2014/main" id="{C23A145B-A4AA-42AF-B294-5D4ABEBEF381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11" name="AutoShape 292" descr="mail?cmd=cookie">
          <a:extLst>
            <a:ext uri="{FF2B5EF4-FFF2-40B4-BE49-F238E27FC236}">
              <a16:creationId xmlns:a16="http://schemas.microsoft.com/office/drawing/2014/main" id="{7F088527-8472-4DAB-AEE3-A703364A39EE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12" name="AutoShape 292" descr="mail?cmd=cookie">
          <a:extLst>
            <a:ext uri="{FF2B5EF4-FFF2-40B4-BE49-F238E27FC236}">
              <a16:creationId xmlns:a16="http://schemas.microsoft.com/office/drawing/2014/main" id="{EA9E43CE-9D9F-4442-BA54-74668481AE86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13" name="AutoShape 292" descr="mail?cmd=cookie">
          <a:extLst>
            <a:ext uri="{FF2B5EF4-FFF2-40B4-BE49-F238E27FC236}">
              <a16:creationId xmlns:a16="http://schemas.microsoft.com/office/drawing/2014/main" id="{BC4EB747-5F99-4C18-A5B7-6E32DF380A48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14" name="AutoShape 292" descr="mail?cmd=cookie">
          <a:extLst>
            <a:ext uri="{FF2B5EF4-FFF2-40B4-BE49-F238E27FC236}">
              <a16:creationId xmlns:a16="http://schemas.microsoft.com/office/drawing/2014/main" id="{CB3FA592-0D18-4F55-838B-702E1082A68B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15" name="AutoShape 292" descr="mail?cmd=cookie">
          <a:extLst>
            <a:ext uri="{FF2B5EF4-FFF2-40B4-BE49-F238E27FC236}">
              <a16:creationId xmlns:a16="http://schemas.microsoft.com/office/drawing/2014/main" id="{34919729-8B83-41D4-9518-B2111CF1B544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16" name="AutoShape 292" descr="mail?cmd=cookie">
          <a:extLst>
            <a:ext uri="{FF2B5EF4-FFF2-40B4-BE49-F238E27FC236}">
              <a16:creationId xmlns:a16="http://schemas.microsoft.com/office/drawing/2014/main" id="{0B01010B-65D1-4728-9795-CC818DCCAD6A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17" name="AutoShape 292" descr="mail?cmd=cookie">
          <a:extLst>
            <a:ext uri="{FF2B5EF4-FFF2-40B4-BE49-F238E27FC236}">
              <a16:creationId xmlns:a16="http://schemas.microsoft.com/office/drawing/2014/main" id="{F3CAA862-4D08-46F7-A3BF-33C00B5E1851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18" name="AutoShape 292" descr="mail?cmd=cookie">
          <a:extLst>
            <a:ext uri="{FF2B5EF4-FFF2-40B4-BE49-F238E27FC236}">
              <a16:creationId xmlns:a16="http://schemas.microsoft.com/office/drawing/2014/main" id="{A73F954A-7845-4426-B30B-625D3F94F938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19" name="AutoShape 292" descr="mail?cmd=cookie">
          <a:extLst>
            <a:ext uri="{FF2B5EF4-FFF2-40B4-BE49-F238E27FC236}">
              <a16:creationId xmlns:a16="http://schemas.microsoft.com/office/drawing/2014/main" id="{E8F7FCB3-4D68-45B0-B179-95663BBD7266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20" name="AutoShape 292" descr="mail?cmd=cookie">
          <a:extLst>
            <a:ext uri="{FF2B5EF4-FFF2-40B4-BE49-F238E27FC236}">
              <a16:creationId xmlns:a16="http://schemas.microsoft.com/office/drawing/2014/main" id="{ED3DD949-572D-4E36-9728-9733EE094310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21" name="AutoShape 292" descr="mail?cmd=cookie">
          <a:extLst>
            <a:ext uri="{FF2B5EF4-FFF2-40B4-BE49-F238E27FC236}">
              <a16:creationId xmlns:a16="http://schemas.microsoft.com/office/drawing/2014/main" id="{C84A52C4-6B1F-41D4-8822-A5A39D5B573B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22" name="AutoShape 292" descr="mail?cmd=cookie">
          <a:extLst>
            <a:ext uri="{FF2B5EF4-FFF2-40B4-BE49-F238E27FC236}">
              <a16:creationId xmlns:a16="http://schemas.microsoft.com/office/drawing/2014/main" id="{DD57055A-7819-4FD6-B93D-260D5F5F6477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23" name="AutoShape 292" descr="mail?cmd=cookie">
          <a:extLst>
            <a:ext uri="{FF2B5EF4-FFF2-40B4-BE49-F238E27FC236}">
              <a16:creationId xmlns:a16="http://schemas.microsoft.com/office/drawing/2014/main" id="{79F87598-3A9F-4BA4-8448-FCCEC44C14E0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24" name="AutoShape 292" descr="mail?cmd=cookie">
          <a:extLst>
            <a:ext uri="{FF2B5EF4-FFF2-40B4-BE49-F238E27FC236}">
              <a16:creationId xmlns:a16="http://schemas.microsoft.com/office/drawing/2014/main" id="{88C30913-FA81-4D20-AF3E-C7A37AD9BC3F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25" name="AutoShape 292" descr="mail?cmd=cookie">
          <a:extLst>
            <a:ext uri="{FF2B5EF4-FFF2-40B4-BE49-F238E27FC236}">
              <a16:creationId xmlns:a16="http://schemas.microsoft.com/office/drawing/2014/main" id="{DCD9EBD9-8751-4CD7-8004-AC6CA88E8467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26" name="AutoShape 292" descr="mail?cmd=cookie">
          <a:extLst>
            <a:ext uri="{FF2B5EF4-FFF2-40B4-BE49-F238E27FC236}">
              <a16:creationId xmlns:a16="http://schemas.microsoft.com/office/drawing/2014/main" id="{68D4F871-6DD9-4B43-8AA5-7030F154189D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27" name="AutoShape 292" descr="mail?cmd=cookie">
          <a:extLst>
            <a:ext uri="{FF2B5EF4-FFF2-40B4-BE49-F238E27FC236}">
              <a16:creationId xmlns:a16="http://schemas.microsoft.com/office/drawing/2014/main" id="{9984FD5A-54BE-40DC-9899-A223D70C6C5E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28" name="AutoShape 292" descr="mail?cmd=cookie">
          <a:extLst>
            <a:ext uri="{FF2B5EF4-FFF2-40B4-BE49-F238E27FC236}">
              <a16:creationId xmlns:a16="http://schemas.microsoft.com/office/drawing/2014/main" id="{BEDA39AC-855A-4C48-9C5D-E34EA2E57A75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29" name="AutoShape 292" descr="mail?cmd=cookie">
          <a:extLst>
            <a:ext uri="{FF2B5EF4-FFF2-40B4-BE49-F238E27FC236}">
              <a16:creationId xmlns:a16="http://schemas.microsoft.com/office/drawing/2014/main" id="{44EA4416-1D37-4AB0-9BC0-DB2842AD8C96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30" name="AutoShape 292" descr="mail?cmd=cookie">
          <a:extLst>
            <a:ext uri="{FF2B5EF4-FFF2-40B4-BE49-F238E27FC236}">
              <a16:creationId xmlns:a16="http://schemas.microsoft.com/office/drawing/2014/main" id="{5D4D2497-3970-4C9A-B6EF-590D14F89765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31" name="AutoShape 292" descr="mail?cmd=cookie">
          <a:extLst>
            <a:ext uri="{FF2B5EF4-FFF2-40B4-BE49-F238E27FC236}">
              <a16:creationId xmlns:a16="http://schemas.microsoft.com/office/drawing/2014/main" id="{83FB3C26-4A17-4CC7-8FE0-5008C5FFFB01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32" name="AutoShape 292" descr="mail?cmd=cookie">
          <a:extLst>
            <a:ext uri="{FF2B5EF4-FFF2-40B4-BE49-F238E27FC236}">
              <a16:creationId xmlns:a16="http://schemas.microsoft.com/office/drawing/2014/main" id="{A5F24C0A-9399-4407-B169-0F6422519C79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33" name="AutoShape 292" descr="mail?cmd=cookie">
          <a:extLst>
            <a:ext uri="{FF2B5EF4-FFF2-40B4-BE49-F238E27FC236}">
              <a16:creationId xmlns:a16="http://schemas.microsoft.com/office/drawing/2014/main" id="{0B41EB06-970E-4AA7-BA3F-EA23BEE09408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34" name="AutoShape 292" descr="mail?cmd=cookie">
          <a:extLst>
            <a:ext uri="{FF2B5EF4-FFF2-40B4-BE49-F238E27FC236}">
              <a16:creationId xmlns:a16="http://schemas.microsoft.com/office/drawing/2014/main" id="{525115EA-95A7-43AD-88EC-4E1EAC45C2B6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733425"/>
    <xdr:sp macro="" textlink="">
      <xdr:nvSpPr>
        <xdr:cNvPr id="235" name="AutoShape 292" descr="mail?cmd=cookie">
          <a:extLst>
            <a:ext uri="{FF2B5EF4-FFF2-40B4-BE49-F238E27FC236}">
              <a16:creationId xmlns:a16="http://schemas.microsoft.com/office/drawing/2014/main" id="{A6F2DE23-C8A8-4C68-8A79-056B1ECFE3C4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36" name="AutoShape 292" descr="mail?cmd=cookie">
          <a:extLst>
            <a:ext uri="{FF2B5EF4-FFF2-40B4-BE49-F238E27FC236}">
              <a16:creationId xmlns:a16="http://schemas.microsoft.com/office/drawing/2014/main" id="{48F68F1A-17C8-4F5A-81AD-2E55E9D004BF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120</xdr:row>
      <xdr:rowOff>0</xdr:rowOff>
    </xdr:from>
    <xdr:ext cx="9525" cy="971550"/>
    <xdr:sp macro="" textlink="">
      <xdr:nvSpPr>
        <xdr:cNvPr id="237" name="AutoShape 292" descr="mail?cmd=cookie">
          <a:extLst>
            <a:ext uri="{FF2B5EF4-FFF2-40B4-BE49-F238E27FC236}">
              <a16:creationId xmlns:a16="http://schemas.microsoft.com/office/drawing/2014/main" id="{761330CE-6841-448C-BE67-875482C57011}"/>
            </a:ext>
          </a:extLst>
        </xdr:cNvPr>
        <xdr:cNvSpPr>
          <a:spLocks noChangeAspect="1" noChangeArrowheads="1"/>
        </xdr:cNvSpPr>
      </xdr:nvSpPr>
      <xdr:spPr bwMode="auto">
        <a:xfrm>
          <a:off x="0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11906</xdr:colOff>
      <xdr:row>120</xdr:row>
      <xdr:rowOff>59531</xdr:rowOff>
    </xdr:from>
    <xdr:ext cx="9525" cy="971550"/>
    <xdr:sp macro="" textlink="">
      <xdr:nvSpPr>
        <xdr:cNvPr id="238" name="AutoShape 292" descr="mail?cmd=cookie">
          <a:extLst>
            <a:ext uri="{FF2B5EF4-FFF2-40B4-BE49-F238E27FC236}">
              <a16:creationId xmlns:a16="http://schemas.microsoft.com/office/drawing/2014/main" id="{0A019FB4-0C6B-4DB0-90E5-F22DFEE30C2E}"/>
            </a:ext>
          </a:extLst>
        </xdr:cNvPr>
        <xdr:cNvSpPr>
          <a:spLocks noChangeAspect="1" noChangeArrowheads="1"/>
        </xdr:cNvSpPr>
      </xdr:nvSpPr>
      <xdr:spPr bwMode="auto">
        <a:xfrm>
          <a:off x="1012031" y="22186106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39" name="AutoShape 292" descr="mail?cmd=cookie">
          <a:extLst>
            <a:ext uri="{FF2B5EF4-FFF2-40B4-BE49-F238E27FC236}">
              <a16:creationId xmlns:a16="http://schemas.microsoft.com/office/drawing/2014/main" id="{62E34704-40E0-4D91-BAAC-9A1E83965FC9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0" name="AutoShape 292" descr="mail?cmd=cookie">
          <a:extLst>
            <a:ext uri="{FF2B5EF4-FFF2-40B4-BE49-F238E27FC236}">
              <a16:creationId xmlns:a16="http://schemas.microsoft.com/office/drawing/2014/main" id="{806ADA82-54E5-41F3-9E0F-5053C419BD39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1" name="AutoShape 292" descr="mail?cmd=cookie">
          <a:extLst>
            <a:ext uri="{FF2B5EF4-FFF2-40B4-BE49-F238E27FC236}">
              <a16:creationId xmlns:a16="http://schemas.microsoft.com/office/drawing/2014/main" id="{04DF5C55-3534-4DC0-B4A4-D60FDB4FB17A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2" name="AutoShape 292" descr="mail?cmd=cookie">
          <a:extLst>
            <a:ext uri="{FF2B5EF4-FFF2-40B4-BE49-F238E27FC236}">
              <a16:creationId xmlns:a16="http://schemas.microsoft.com/office/drawing/2014/main" id="{1F8EEBED-5448-47AE-8A23-514F5D026DC7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3" name="AutoShape 292" descr="mail?cmd=cookie">
          <a:extLst>
            <a:ext uri="{FF2B5EF4-FFF2-40B4-BE49-F238E27FC236}">
              <a16:creationId xmlns:a16="http://schemas.microsoft.com/office/drawing/2014/main" id="{9DA47498-4D45-406C-80DD-A622F03EF073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4" name="AutoShape 292" descr="mail?cmd=cookie">
          <a:extLst>
            <a:ext uri="{FF2B5EF4-FFF2-40B4-BE49-F238E27FC236}">
              <a16:creationId xmlns:a16="http://schemas.microsoft.com/office/drawing/2014/main" id="{1678A942-1C70-4839-B04D-01D8C75B6894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5" name="AutoShape 292" descr="mail?cmd=cookie">
          <a:extLst>
            <a:ext uri="{FF2B5EF4-FFF2-40B4-BE49-F238E27FC236}">
              <a16:creationId xmlns:a16="http://schemas.microsoft.com/office/drawing/2014/main" id="{DD02372B-C5F6-4791-AF9B-E918B5AF602B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6" name="AutoShape 292" descr="mail?cmd=cookie">
          <a:extLst>
            <a:ext uri="{FF2B5EF4-FFF2-40B4-BE49-F238E27FC236}">
              <a16:creationId xmlns:a16="http://schemas.microsoft.com/office/drawing/2014/main" id="{FEB1E861-C174-4E81-BDA3-576A57322B3D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7" name="AutoShape 292" descr="mail?cmd=cookie">
          <a:extLst>
            <a:ext uri="{FF2B5EF4-FFF2-40B4-BE49-F238E27FC236}">
              <a16:creationId xmlns:a16="http://schemas.microsoft.com/office/drawing/2014/main" id="{E6D20C94-73BD-47B4-B308-482C8444CA93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8" name="AutoShape 292" descr="mail?cmd=cookie">
          <a:extLst>
            <a:ext uri="{FF2B5EF4-FFF2-40B4-BE49-F238E27FC236}">
              <a16:creationId xmlns:a16="http://schemas.microsoft.com/office/drawing/2014/main" id="{7C32FC51-AA73-44EA-B637-DEAFD8AF6052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49" name="AutoShape 292" descr="mail?cmd=cookie">
          <a:extLst>
            <a:ext uri="{FF2B5EF4-FFF2-40B4-BE49-F238E27FC236}">
              <a16:creationId xmlns:a16="http://schemas.microsoft.com/office/drawing/2014/main" id="{7D2B1183-0D3F-42B8-A5A8-8121B0984C6B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120</xdr:row>
      <xdr:rowOff>0</xdr:rowOff>
    </xdr:from>
    <xdr:ext cx="9525" cy="971550"/>
    <xdr:sp macro="" textlink="">
      <xdr:nvSpPr>
        <xdr:cNvPr id="250" name="AutoShape 292" descr="mail?cmd=cookie">
          <a:extLst>
            <a:ext uri="{FF2B5EF4-FFF2-40B4-BE49-F238E27FC236}">
              <a16:creationId xmlns:a16="http://schemas.microsoft.com/office/drawing/2014/main" id="{A4E2C27D-7670-4065-B76F-7D3357B7559E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2126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11906</xdr:colOff>
      <xdr:row>156</xdr:row>
      <xdr:rowOff>59531</xdr:rowOff>
    </xdr:from>
    <xdr:ext cx="9525" cy="971550"/>
    <xdr:sp macro="" textlink="">
      <xdr:nvSpPr>
        <xdr:cNvPr id="251" name="AutoShape 292" descr="mail?cmd=cookie">
          <a:extLst>
            <a:ext uri="{FF2B5EF4-FFF2-40B4-BE49-F238E27FC236}">
              <a16:creationId xmlns:a16="http://schemas.microsoft.com/office/drawing/2014/main" id="{CEE1722B-675B-4611-98BB-FE2950598593}"/>
            </a:ext>
          </a:extLst>
        </xdr:cNvPr>
        <xdr:cNvSpPr>
          <a:spLocks noChangeAspect="1" noChangeArrowheads="1"/>
        </xdr:cNvSpPr>
      </xdr:nvSpPr>
      <xdr:spPr bwMode="auto">
        <a:xfrm>
          <a:off x="11906" y="2707243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52" name="AutoShape 292" descr="mail?cmd=cookie">
          <a:extLst>
            <a:ext uri="{FF2B5EF4-FFF2-40B4-BE49-F238E27FC236}">
              <a16:creationId xmlns:a16="http://schemas.microsoft.com/office/drawing/2014/main" id="{93069152-A1DC-4F7A-B8F8-E8A6AECF378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53" name="AutoShape 292" descr="mail?cmd=cookie">
          <a:extLst>
            <a:ext uri="{FF2B5EF4-FFF2-40B4-BE49-F238E27FC236}">
              <a16:creationId xmlns:a16="http://schemas.microsoft.com/office/drawing/2014/main" id="{839101E2-9BD2-4A59-9680-F78C7EB661AF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54" name="AutoShape 292" descr="mail?cmd=cookie">
          <a:extLst>
            <a:ext uri="{FF2B5EF4-FFF2-40B4-BE49-F238E27FC236}">
              <a16:creationId xmlns:a16="http://schemas.microsoft.com/office/drawing/2014/main" id="{731EED8B-8000-4626-94C4-8FAD12C6C161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55" name="AutoShape 292" descr="mail?cmd=cookie">
          <a:extLst>
            <a:ext uri="{FF2B5EF4-FFF2-40B4-BE49-F238E27FC236}">
              <a16:creationId xmlns:a16="http://schemas.microsoft.com/office/drawing/2014/main" id="{E3E3142D-E50B-430E-84CC-7B97AADC57EC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56" name="AutoShape 292" descr="mail?cmd=cookie">
          <a:extLst>
            <a:ext uri="{FF2B5EF4-FFF2-40B4-BE49-F238E27FC236}">
              <a16:creationId xmlns:a16="http://schemas.microsoft.com/office/drawing/2014/main" id="{D593F910-23CD-47C7-950A-E5F5B7F213CA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57" name="AutoShape 292" descr="mail?cmd=cookie">
          <a:extLst>
            <a:ext uri="{FF2B5EF4-FFF2-40B4-BE49-F238E27FC236}">
              <a16:creationId xmlns:a16="http://schemas.microsoft.com/office/drawing/2014/main" id="{528C93BD-2EBB-42C3-BD50-E1398ACA80C1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58" name="AutoShape 292" descr="mail?cmd=cookie">
          <a:extLst>
            <a:ext uri="{FF2B5EF4-FFF2-40B4-BE49-F238E27FC236}">
              <a16:creationId xmlns:a16="http://schemas.microsoft.com/office/drawing/2014/main" id="{9326A159-EB68-48D4-BB5F-BA5CB718F758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59" name="AutoShape 292" descr="mail?cmd=cookie">
          <a:extLst>
            <a:ext uri="{FF2B5EF4-FFF2-40B4-BE49-F238E27FC236}">
              <a16:creationId xmlns:a16="http://schemas.microsoft.com/office/drawing/2014/main" id="{03815223-7834-4319-8DB7-35268133EC2E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60" name="AutoShape 292" descr="mail?cmd=cookie">
          <a:extLst>
            <a:ext uri="{FF2B5EF4-FFF2-40B4-BE49-F238E27FC236}">
              <a16:creationId xmlns:a16="http://schemas.microsoft.com/office/drawing/2014/main" id="{526D9F03-8EEC-423F-845E-0F9FF005780A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61" name="AutoShape 292" descr="mail?cmd=cookie">
          <a:extLst>
            <a:ext uri="{FF2B5EF4-FFF2-40B4-BE49-F238E27FC236}">
              <a16:creationId xmlns:a16="http://schemas.microsoft.com/office/drawing/2014/main" id="{3EE6FA60-D596-4D3C-B32F-95313608CED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62" name="AutoShape 292" descr="mail?cmd=cookie">
          <a:extLst>
            <a:ext uri="{FF2B5EF4-FFF2-40B4-BE49-F238E27FC236}">
              <a16:creationId xmlns:a16="http://schemas.microsoft.com/office/drawing/2014/main" id="{9FB750AE-33B7-427D-8914-D23035D9B16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63" name="AutoShape 292" descr="mail?cmd=cookie">
          <a:extLst>
            <a:ext uri="{FF2B5EF4-FFF2-40B4-BE49-F238E27FC236}">
              <a16:creationId xmlns:a16="http://schemas.microsoft.com/office/drawing/2014/main" id="{D092FD7C-8C7D-4B20-9D13-50AD818B1065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64" name="AutoShape 292" descr="mail?cmd=cookie">
          <a:extLst>
            <a:ext uri="{FF2B5EF4-FFF2-40B4-BE49-F238E27FC236}">
              <a16:creationId xmlns:a16="http://schemas.microsoft.com/office/drawing/2014/main" id="{9040AB76-5710-44DC-8A03-D6CD1B5FA955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65" name="AutoShape 292" descr="mail?cmd=cookie">
          <a:extLst>
            <a:ext uri="{FF2B5EF4-FFF2-40B4-BE49-F238E27FC236}">
              <a16:creationId xmlns:a16="http://schemas.microsoft.com/office/drawing/2014/main" id="{D7F729B1-4313-4CF7-BEEF-9A7B0A1C1AE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66" name="AutoShape 292" descr="mail?cmd=cookie">
          <a:extLst>
            <a:ext uri="{FF2B5EF4-FFF2-40B4-BE49-F238E27FC236}">
              <a16:creationId xmlns:a16="http://schemas.microsoft.com/office/drawing/2014/main" id="{B2339E79-EA16-4E43-B07B-560D59C09D3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67" name="AutoShape 292" descr="mail?cmd=cookie">
          <a:extLst>
            <a:ext uri="{FF2B5EF4-FFF2-40B4-BE49-F238E27FC236}">
              <a16:creationId xmlns:a16="http://schemas.microsoft.com/office/drawing/2014/main" id="{9F2DDC87-2832-40AE-8435-C3BE68047EF0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68" name="AutoShape 292" descr="mail?cmd=cookie">
          <a:extLst>
            <a:ext uri="{FF2B5EF4-FFF2-40B4-BE49-F238E27FC236}">
              <a16:creationId xmlns:a16="http://schemas.microsoft.com/office/drawing/2014/main" id="{1B8B2C4C-4FCE-4A31-B534-C56EFE2A16AF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69" name="AutoShape 292" descr="mail?cmd=cookie">
          <a:extLst>
            <a:ext uri="{FF2B5EF4-FFF2-40B4-BE49-F238E27FC236}">
              <a16:creationId xmlns:a16="http://schemas.microsoft.com/office/drawing/2014/main" id="{CBD6B501-789C-431A-9323-60951EDA881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70" name="AutoShape 292" descr="mail?cmd=cookie">
          <a:extLst>
            <a:ext uri="{FF2B5EF4-FFF2-40B4-BE49-F238E27FC236}">
              <a16:creationId xmlns:a16="http://schemas.microsoft.com/office/drawing/2014/main" id="{D29B3005-8414-4EA8-BB85-B0E96895DB2E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71" name="AutoShape 292" descr="mail?cmd=cookie">
          <a:extLst>
            <a:ext uri="{FF2B5EF4-FFF2-40B4-BE49-F238E27FC236}">
              <a16:creationId xmlns:a16="http://schemas.microsoft.com/office/drawing/2014/main" id="{1B07BBF4-6A6F-4561-956B-500A82DA2BE0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72" name="AutoShape 292" descr="mail?cmd=cookie">
          <a:extLst>
            <a:ext uri="{FF2B5EF4-FFF2-40B4-BE49-F238E27FC236}">
              <a16:creationId xmlns:a16="http://schemas.microsoft.com/office/drawing/2014/main" id="{BAC42088-6AB0-49FF-897F-9B68543974FE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73" name="AutoShape 292" descr="mail?cmd=cookie">
          <a:extLst>
            <a:ext uri="{FF2B5EF4-FFF2-40B4-BE49-F238E27FC236}">
              <a16:creationId xmlns:a16="http://schemas.microsoft.com/office/drawing/2014/main" id="{8D18FAEE-7191-4681-8667-7C763437178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74" name="AutoShape 292" descr="mail?cmd=cookie">
          <a:extLst>
            <a:ext uri="{FF2B5EF4-FFF2-40B4-BE49-F238E27FC236}">
              <a16:creationId xmlns:a16="http://schemas.microsoft.com/office/drawing/2014/main" id="{DAF80F22-554E-4BEE-8FFA-A0F903E927F3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75" name="AutoShape 292" descr="mail?cmd=cookie">
          <a:extLst>
            <a:ext uri="{FF2B5EF4-FFF2-40B4-BE49-F238E27FC236}">
              <a16:creationId xmlns:a16="http://schemas.microsoft.com/office/drawing/2014/main" id="{981841DE-0B69-4CC5-A684-558CB46D5892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76" name="AutoShape 292" descr="mail?cmd=cookie">
          <a:extLst>
            <a:ext uri="{FF2B5EF4-FFF2-40B4-BE49-F238E27FC236}">
              <a16:creationId xmlns:a16="http://schemas.microsoft.com/office/drawing/2014/main" id="{A4344512-950A-48F2-92CD-BE3B30D748A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733425"/>
    <xdr:sp macro="" textlink="">
      <xdr:nvSpPr>
        <xdr:cNvPr id="277" name="AutoShape 292" descr="mail?cmd=cookie">
          <a:extLst>
            <a:ext uri="{FF2B5EF4-FFF2-40B4-BE49-F238E27FC236}">
              <a16:creationId xmlns:a16="http://schemas.microsoft.com/office/drawing/2014/main" id="{3E24B5F7-A18A-4752-8338-D3D57B07C11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78" name="AutoShape 292" descr="mail?cmd=cookie">
          <a:extLst>
            <a:ext uri="{FF2B5EF4-FFF2-40B4-BE49-F238E27FC236}">
              <a16:creationId xmlns:a16="http://schemas.microsoft.com/office/drawing/2014/main" id="{CEFD653A-02C2-43A1-BBB3-DC1C3957474F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156</xdr:row>
      <xdr:rowOff>0</xdr:rowOff>
    </xdr:from>
    <xdr:ext cx="9525" cy="971550"/>
    <xdr:sp macro="" textlink="">
      <xdr:nvSpPr>
        <xdr:cNvPr id="279" name="AutoShape 292" descr="mail?cmd=cookie">
          <a:extLst>
            <a:ext uri="{FF2B5EF4-FFF2-40B4-BE49-F238E27FC236}">
              <a16:creationId xmlns:a16="http://schemas.microsoft.com/office/drawing/2014/main" id="{17CB9666-6BAF-4B61-9C8B-FD447BEFA4B3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11906</xdr:colOff>
      <xdr:row>157</xdr:row>
      <xdr:rowOff>59531</xdr:rowOff>
    </xdr:from>
    <xdr:ext cx="9525" cy="971550"/>
    <xdr:sp macro="" textlink="">
      <xdr:nvSpPr>
        <xdr:cNvPr id="280" name="AutoShape 292" descr="mail?cmd=cookie">
          <a:extLst>
            <a:ext uri="{FF2B5EF4-FFF2-40B4-BE49-F238E27FC236}">
              <a16:creationId xmlns:a16="http://schemas.microsoft.com/office/drawing/2014/main" id="{82281697-44AB-41F3-915E-75E19C838B7D}"/>
            </a:ext>
          </a:extLst>
        </xdr:cNvPr>
        <xdr:cNvSpPr>
          <a:spLocks noChangeAspect="1" noChangeArrowheads="1"/>
        </xdr:cNvSpPr>
      </xdr:nvSpPr>
      <xdr:spPr bwMode="auto">
        <a:xfrm>
          <a:off x="11906" y="2707243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81" name="AutoShape 292" descr="mail?cmd=cookie">
          <a:extLst>
            <a:ext uri="{FF2B5EF4-FFF2-40B4-BE49-F238E27FC236}">
              <a16:creationId xmlns:a16="http://schemas.microsoft.com/office/drawing/2014/main" id="{4662A257-03F1-48D3-8AAF-B21B1A42007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82" name="AutoShape 292" descr="mail?cmd=cookie">
          <a:extLst>
            <a:ext uri="{FF2B5EF4-FFF2-40B4-BE49-F238E27FC236}">
              <a16:creationId xmlns:a16="http://schemas.microsoft.com/office/drawing/2014/main" id="{B77A9D68-AC2F-45EC-A98C-96FF5FFD796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83" name="AutoShape 292" descr="mail?cmd=cookie">
          <a:extLst>
            <a:ext uri="{FF2B5EF4-FFF2-40B4-BE49-F238E27FC236}">
              <a16:creationId xmlns:a16="http://schemas.microsoft.com/office/drawing/2014/main" id="{C48B932F-35AF-4F47-AD49-B0105C05720E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84" name="AutoShape 292" descr="mail?cmd=cookie">
          <a:extLst>
            <a:ext uri="{FF2B5EF4-FFF2-40B4-BE49-F238E27FC236}">
              <a16:creationId xmlns:a16="http://schemas.microsoft.com/office/drawing/2014/main" id="{663973AC-B45E-490B-85B4-BD0D17EB0D24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285" name="AutoShape 292" descr="mail?cmd=cookie">
          <a:extLst>
            <a:ext uri="{FF2B5EF4-FFF2-40B4-BE49-F238E27FC236}">
              <a16:creationId xmlns:a16="http://schemas.microsoft.com/office/drawing/2014/main" id="{9158662C-BAB0-4327-A4EB-AD6AEEAD709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286" name="AutoShape 292" descr="mail?cmd=cookie">
          <a:extLst>
            <a:ext uri="{FF2B5EF4-FFF2-40B4-BE49-F238E27FC236}">
              <a16:creationId xmlns:a16="http://schemas.microsoft.com/office/drawing/2014/main" id="{50CC3C1B-4F73-4B59-990E-7A5336A435B5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287" name="AutoShape 292" descr="mail?cmd=cookie">
          <a:extLst>
            <a:ext uri="{FF2B5EF4-FFF2-40B4-BE49-F238E27FC236}">
              <a16:creationId xmlns:a16="http://schemas.microsoft.com/office/drawing/2014/main" id="{B2157C66-C0EA-4983-B248-D7A791A2286E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288" name="AutoShape 292" descr="mail?cmd=cookie">
          <a:extLst>
            <a:ext uri="{FF2B5EF4-FFF2-40B4-BE49-F238E27FC236}">
              <a16:creationId xmlns:a16="http://schemas.microsoft.com/office/drawing/2014/main" id="{FDD59B9F-3286-4E00-BB49-4213706E5621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89" name="AutoShape 292" descr="mail?cmd=cookie">
          <a:extLst>
            <a:ext uri="{FF2B5EF4-FFF2-40B4-BE49-F238E27FC236}">
              <a16:creationId xmlns:a16="http://schemas.microsoft.com/office/drawing/2014/main" id="{A22A969B-2768-4701-95E4-2C9507FB905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90" name="AutoShape 292" descr="mail?cmd=cookie">
          <a:extLst>
            <a:ext uri="{FF2B5EF4-FFF2-40B4-BE49-F238E27FC236}">
              <a16:creationId xmlns:a16="http://schemas.microsoft.com/office/drawing/2014/main" id="{4F86A5C2-E20F-41EC-8E3B-F2013659E70B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91" name="AutoShape 292" descr="mail?cmd=cookie">
          <a:extLst>
            <a:ext uri="{FF2B5EF4-FFF2-40B4-BE49-F238E27FC236}">
              <a16:creationId xmlns:a16="http://schemas.microsoft.com/office/drawing/2014/main" id="{DB2A0613-634B-4A82-B7EF-5268A031C83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92" name="AutoShape 292" descr="mail?cmd=cookie">
          <a:extLst>
            <a:ext uri="{FF2B5EF4-FFF2-40B4-BE49-F238E27FC236}">
              <a16:creationId xmlns:a16="http://schemas.microsoft.com/office/drawing/2014/main" id="{38FFC897-EFA4-449F-8D3C-179A9FC444AE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293" name="AutoShape 292" descr="mail?cmd=cookie">
          <a:extLst>
            <a:ext uri="{FF2B5EF4-FFF2-40B4-BE49-F238E27FC236}">
              <a16:creationId xmlns:a16="http://schemas.microsoft.com/office/drawing/2014/main" id="{BEB2EF8A-2449-47B2-ACE1-F7674D950BF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294" name="AutoShape 292" descr="mail?cmd=cookie">
          <a:extLst>
            <a:ext uri="{FF2B5EF4-FFF2-40B4-BE49-F238E27FC236}">
              <a16:creationId xmlns:a16="http://schemas.microsoft.com/office/drawing/2014/main" id="{F93F206F-5B9D-422E-9764-C5B8519556A8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95" name="AutoShape 292" descr="mail?cmd=cookie">
          <a:extLst>
            <a:ext uri="{FF2B5EF4-FFF2-40B4-BE49-F238E27FC236}">
              <a16:creationId xmlns:a16="http://schemas.microsoft.com/office/drawing/2014/main" id="{B23753C1-4B4E-42BF-A12A-5ED0823381DA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96" name="AutoShape 292" descr="mail?cmd=cookie">
          <a:extLst>
            <a:ext uri="{FF2B5EF4-FFF2-40B4-BE49-F238E27FC236}">
              <a16:creationId xmlns:a16="http://schemas.microsoft.com/office/drawing/2014/main" id="{485C7490-3B09-48BC-B910-E9D8AE72E1D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97" name="AutoShape 292" descr="mail?cmd=cookie">
          <a:extLst>
            <a:ext uri="{FF2B5EF4-FFF2-40B4-BE49-F238E27FC236}">
              <a16:creationId xmlns:a16="http://schemas.microsoft.com/office/drawing/2014/main" id="{B4E05249-6856-40DA-B8EF-6BE6B1496A31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298" name="AutoShape 292" descr="mail?cmd=cookie">
          <a:extLst>
            <a:ext uri="{FF2B5EF4-FFF2-40B4-BE49-F238E27FC236}">
              <a16:creationId xmlns:a16="http://schemas.microsoft.com/office/drawing/2014/main" id="{7F8A0658-FD37-43E7-9B84-43804CA4A50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299" name="AutoShape 292" descr="mail?cmd=cookie">
          <a:extLst>
            <a:ext uri="{FF2B5EF4-FFF2-40B4-BE49-F238E27FC236}">
              <a16:creationId xmlns:a16="http://schemas.microsoft.com/office/drawing/2014/main" id="{49037E4E-39D1-4969-85A3-F5D26CBCF9ED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300" name="AutoShape 292" descr="mail?cmd=cookie">
          <a:extLst>
            <a:ext uri="{FF2B5EF4-FFF2-40B4-BE49-F238E27FC236}">
              <a16:creationId xmlns:a16="http://schemas.microsoft.com/office/drawing/2014/main" id="{AA966E2E-6CBB-4692-82E5-C3D7BD66E32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301" name="AutoShape 292" descr="mail?cmd=cookie">
          <a:extLst>
            <a:ext uri="{FF2B5EF4-FFF2-40B4-BE49-F238E27FC236}">
              <a16:creationId xmlns:a16="http://schemas.microsoft.com/office/drawing/2014/main" id="{0817912F-8609-4B7F-B48B-0957752DFFF0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302" name="AutoShape 292" descr="mail?cmd=cookie">
          <a:extLst>
            <a:ext uri="{FF2B5EF4-FFF2-40B4-BE49-F238E27FC236}">
              <a16:creationId xmlns:a16="http://schemas.microsoft.com/office/drawing/2014/main" id="{504940AF-480B-4A1E-9A72-3B65ED1794B8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303" name="AutoShape 292" descr="mail?cmd=cookie">
          <a:extLst>
            <a:ext uri="{FF2B5EF4-FFF2-40B4-BE49-F238E27FC236}">
              <a16:creationId xmlns:a16="http://schemas.microsoft.com/office/drawing/2014/main" id="{6CCD849D-EA05-48A3-9075-E8C979470A6F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304" name="AutoShape 292" descr="mail?cmd=cookie">
          <a:extLst>
            <a:ext uri="{FF2B5EF4-FFF2-40B4-BE49-F238E27FC236}">
              <a16:creationId xmlns:a16="http://schemas.microsoft.com/office/drawing/2014/main" id="{494AA10D-76CC-4368-9332-3414F40AE99B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305" name="AutoShape 292" descr="mail?cmd=cookie">
          <a:extLst>
            <a:ext uri="{FF2B5EF4-FFF2-40B4-BE49-F238E27FC236}">
              <a16:creationId xmlns:a16="http://schemas.microsoft.com/office/drawing/2014/main" id="{631359E0-10E6-44B3-ADAC-874D41C88454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733425"/>
    <xdr:sp macro="" textlink="">
      <xdr:nvSpPr>
        <xdr:cNvPr id="306" name="AutoShape 292" descr="mail?cmd=cookie">
          <a:extLst>
            <a:ext uri="{FF2B5EF4-FFF2-40B4-BE49-F238E27FC236}">
              <a16:creationId xmlns:a16="http://schemas.microsoft.com/office/drawing/2014/main" id="{17A3FB36-6CFA-461B-8015-0E8BFAFEB26F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307" name="AutoShape 292" descr="mail?cmd=cookie">
          <a:extLst>
            <a:ext uri="{FF2B5EF4-FFF2-40B4-BE49-F238E27FC236}">
              <a16:creationId xmlns:a16="http://schemas.microsoft.com/office/drawing/2014/main" id="{A7B0D891-9D24-4849-B67E-74FAFDF8E64F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157</xdr:row>
      <xdr:rowOff>0</xdr:rowOff>
    </xdr:from>
    <xdr:ext cx="9525" cy="971550"/>
    <xdr:sp macro="" textlink="">
      <xdr:nvSpPr>
        <xdr:cNvPr id="308" name="AutoShape 292" descr="mail?cmd=cookie">
          <a:extLst>
            <a:ext uri="{FF2B5EF4-FFF2-40B4-BE49-F238E27FC236}">
              <a16:creationId xmlns:a16="http://schemas.microsoft.com/office/drawing/2014/main" id="{1A78A1FD-EAC1-4F59-A7A9-A002CBAF947A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11906</xdr:colOff>
      <xdr:row>158</xdr:row>
      <xdr:rowOff>59531</xdr:rowOff>
    </xdr:from>
    <xdr:ext cx="9525" cy="971550"/>
    <xdr:sp macro="" textlink="">
      <xdr:nvSpPr>
        <xdr:cNvPr id="309" name="AutoShape 292" descr="mail?cmd=cookie">
          <a:extLst>
            <a:ext uri="{FF2B5EF4-FFF2-40B4-BE49-F238E27FC236}">
              <a16:creationId xmlns:a16="http://schemas.microsoft.com/office/drawing/2014/main" id="{40155E31-6E0B-4E28-9941-EFD9751F308D}"/>
            </a:ext>
          </a:extLst>
        </xdr:cNvPr>
        <xdr:cNvSpPr>
          <a:spLocks noChangeAspect="1" noChangeArrowheads="1"/>
        </xdr:cNvSpPr>
      </xdr:nvSpPr>
      <xdr:spPr bwMode="auto">
        <a:xfrm>
          <a:off x="11906" y="27072431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10" name="AutoShape 292" descr="mail?cmd=cookie">
          <a:extLst>
            <a:ext uri="{FF2B5EF4-FFF2-40B4-BE49-F238E27FC236}">
              <a16:creationId xmlns:a16="http://schemas.microsoft.com/office/drawing/2014/main" id="{B7C705C8-F814-4423-B7FE-2F446A201E42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11" name="AutoShape 292" descr="mail?cmd=cookie">
          <a:extLst>
            <a:ext uri="{FF2B5EF4-FFF2-40B4-BE49-F238E27FC236}">
              <a16:creationId xmlns:a16="http://schemas.microsoft.com/office/drawing/2014/main" id="{42DE1CA8-3658-4A15-B738-54A0EB6E08A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12" name="AutoShape 292" descr="mail?cmd=cookie">
          <a:extLst>
            <a:ext uri="{FF2B5EF4-FFF2-40B4-BE49-F238E27FC236}">
              <a16:creationId xmlns:a16="http://schemas.microsoft.com/office/drawing/2014/main" id="{DE01CDE6-BA20-47D3-AB4D-958B9570E82A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13" name="AutoShape 292" descr="mail?cmd=cookie">
          <a:extLst>
            <a:ext uri="{FF2B5EF4-FFF2-40B4-BE49-F238E27FC236}">
              <a16:creationId xmlns:a16="http://schemas.microsoft.com/office/drawing/2014/main" id="{0AD8F26C-AFBB-4C7E-9476-BA419EF796ED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14" name="AutoShape 292" descr="mail?cmd=cookie">
          <a:extLst>
            <a:ext uri="{FF2B5EF4-FFF2-40B4-BE49-F238E27FC236}">
              <a16:creationId xmlns:a16="http://schemas.microsoft.com/office/drawing/2014/main" id="{E5F08A1B-2DDE-4357-8E6B-A37A609CF93D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15" name="AutoShape 292" descr="mail?cmd=cookie">
          <a:extLst>
            <a:ext uri="{FF2B5EF4-FFF2-40B4-BE49-F238E27FC236}">
              <a16:creationId xmlns:a16="http://schemas.microsoft.com/office/drawing/2014/main" id="{17A2A75A-9E69-40EE-B07C-A889538C9FF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16" name="AutoShape 292" descr="mail?cmd=cookie">
          <a:extLst>
            <a:ext uri="{FF2B5EF4-FFF2-40B4-BE49-F238E27FC236}">
              <a16:creationId xmlns:a16="http://schemas.microsoft.com/office/drawing/2014/main" id="{6EF4E103-567F-403E-B3A2-1A0A1426C91A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17" name="AutoShape 292" descr="mail?cmd=cookie">
          <a:extLst>
            <a:ext uri="{FF2B5EF4-FFF2-40B4-BE49-F238E27FC236}">
              <a16:creationId xmlns:a16="http://schemas.microsoft.com/office/drawing/2014/main" id="{AD5DF0CA-1793-4617-B759-6DF5C540BC6B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18" name="AutoShape 292" descr="mail?cmd=cookie">
          <a:extLst>
            <a:ext uri="{FF2B5EF4-FFF2-40B4-BE49-F238E27FC236}">
              <a16:creationId xmlns:a16="http://schemas.microsoft.com/office/drawing/2014/main" id="{7DFDE2A5-2BD3-4414-A7F4-339F7EF1375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19" name="AutoShape 292" descr="mail?cmd=cookie">
          <a:extLst>
            <a:ext uri="{FF2B5EF4-FFF2-40B4-BE49-F238E27FC236}">
              <a16:creationId xmlns:a16="http://schemas.microsoft.com/office/drawing/2014/main" id="{8DE6C22C-8B96-4A99-A4F1-B19596F2A81A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20" name="AutoShape 292" descr="mail?cmd=cookie">
          <a:extLst>
            <a:ext uri="{FF2B5EF4-FFF2-40B4-BE49-F238E27FC236}">
              <a16:creationId xmlns:a16="http://schemas.microsoft.com/office/drawing/2014/main" id="{4C724693-2638-4343-AB37-0A1C557BFAA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21" name="AutoShape 292" descr="mail?cmd=cookie">
          <a:extLst>
            <a:ext uri="{FF2B5EF4-FFF2-40B4-BE49-F238E27FC236}">
              <a16:creationId xmlns:a16="http://schemas.microsoft.com/office/drawing/2014/main" id="{F2BF62A5-63EC-4307-BE3B-1F9A40D16ED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22" name="AutoShape 292" descr="mail?cmd=cookie">
          <a:extLst>
            <a:ext uri="{FF2B5EF4-FFF2-40B4-BE49-F238E27FC236}">
              <a16:creationId xmlns:a16="http://schemas.microsoft.com/office/drawing/2014/main" id="{C9696AA7-4EEC-4BD5-8CBF-4EF4DD8ACE08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23" name="AutoShape 292" descr="mail?cmd=cookie">
          <a:extLst>
            <a:ext uri="{FF2B5EF4-FFF2-40B4-BE49-F238E27FC236}">
              <a16:creationId xmlns:a16="http://schemas.microsoft.com/office/drawing/2014/main" id="{47DE4A66-6472-4525-A03A-D717CEFC8AC5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24" name="AutoShape 292" descr="mail?cmd=cookie">
          <a:extLst>
            <a:ext uri="{FF2B5EF4-FFF2-40B4-BE49-F238E27FC236}">
              <a16:creationId xmlns:a16="http://schemas.microsoft.com/office/drawing/2014/main" id="{D027BB69-BD7D-405C-9911-4B7252AD6B0A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25" name="AutoShape 292" descr="mail?cmd=cookie">
          <a:extLst>
            <a:ext uri="{FF2B5EF4-FFF2-40B4-BE49-F238E27FC236}">
              <a16:creationId xmlns:a16="http://schemas.microsoft.com/office/drawing/2014/main" id="{868D26F2-60E0-49D8-BDC1-D6A9B050562E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26" name="AutoShape 292" descr="mail?cmd=cookie">
          <a:extLst>
            <a:ext uri="{FF2B5EF4-FFF2-40B4-BE49-F238E27FC236}">
              <a16:creationId xmlns:a16="http://schemas.microsoft.com/office/drawing/2014/main" id="{EB03BE93-B157-48EC-9C16-B7EDF41B254B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27" name="AutoShape 292" descr="mail?cmd=cookie">
          <a:extLst>
            <a:ext uri="{FF2B5EF4-FFF2-40B4-BE49-F238E27FC236}">
              <a16:creationId xmlns:a16="http://schemas.microsoft.com/office/drawing/2014/main" id="{93FB7B24-B88D-4799-B18E-C3D7B7ED70B0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28" name="AutoShape 292" descr="mail?cmd=cookie">
          <a:extLst>
            <a:ext uri="{FF2B5EF4-FFF2-40B4-BE49-F238E27FC236}">
              <a16:creationId xmlns:a16="http://schemas.microsoft.com/office/drawing/2014/main" id="{F978C56A-55BF-4481-83E2-E15F768D4F68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29" name="AutoShape 292" descr="mail?cmd=cookie">
          <a:extLst>
            <a:ext uri="{FF2B5EF4-FFF2-40B4-BE49-F238E27FC236}">
              <a16:creationId xmlns:a16="http://schemas.microsoft.com/office/drawing/2014/main" id="{6BD9AD9D-2FE8-491A-BAE1-124DBCB53BAB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30" name="AutoShape 292" descr="mail?cmd=cookie">
          <a:extLst>
            <a:ext uri="{FF2B5EF4-FFF2-40B4-BE49-F238E27FC236}">
              <a16:creationId xmlns:a16="http://schemas.microsoft.com/office/drawing/2014/main" id="{93A7339C-5246-4BFF-9208-0DB5AA11B4BC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31" name="AutoShape 292" descr="mail?cmd=cookie">
          <a:extLst>
            <a:ext uri="{FF2B5EF4-FFF2-40B4-BE49-F238E27FC236}">
              <a16:creationId xmlns:a16="http://schemas.microsoft.com/office/drawing/2014/main" id="{C47BA11F-BB4C-408C-B529-8DB99FAA217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32" name="AutoShape 292" descr="mail?cmd=cookie">
          <a:extLst>
            <a:ext uri="{FF2B5EF4-FFF2-40B4-BE49-F238E27FC236}">
              <a16:creationId xmlns:a16="http://schemas.microsoft.com/office/drawing/2014/main" id="{5460B836-F8B8-432D-A704-41B039708D38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33" name="AutoShape 292" descr="mail?cmd=cookie">
          <a:extLst>
            <a:ext uri="{FF2B5EF4-FFF2-40B4-BE49-F238E27FC236}">
              <a16:creationId xmlns:a16="http://schemas.microsoft.com/office/drawing/2014/main" id="{33301C26-6325-4E92-B4F1-D1D13BAA8D22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34" name="AutoShape 292" descr="mail?cmd=cookie">
          <a:extLst>
            <a:ext uri="{FF2B5EF4-FFF2-40B4-BE49-F238E27FC236}">
              <a16:creationId xmlns:a16="http://schemas.microsoft.com/office/drawing/2014/main" id="{9A2D409F-BAD1-4005-AA1F-88B8155C21B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733425"/>
    <xdr:sp macro="" textlink="">
      <xdr:nvSpPr>
        <xdr:cNvPr id="335" name="AutoShape 292" descr="mail?cmd=cookie">
          <a:extLst>
            <a:ext uri="{FF2B5EF4-FFF2-40B4-BE49-F238E27FC236}">
              <a16:creationId xmlns:a16="http://schemas.microsoft.com/office/drawing/2014/main" id="{1CDBEF43-00FC-4A3F-9F1E-BCC675F58D2D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36" name="AutoShape 292" descr="mail?cmd=cookie">
          <a:extLst>
            <a:ext uri="{FF2B5EF4-FFF2-40B4-BE49-F238E27FC236}">
              <a16:creationId xmlns:a16="http://schemas.microsoft.com/office/drawing/2014/main" id="{2FA10B60-8544-4E3F-AE15-1F2FA33D3BE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158</xdr:row>
      <xdr:rowOff>0</xdr:rowOff>
    </xdr:from>
    <xdr:ext cx="9525" cy="971550"/>
    <xdr:sp macro="" textlink="">
      <xdr:nvSpPr>
        <xdr:cNvPr id="337" name="AutoShape 292" descr="mail?cmd=cookie">
          <a:extLst>
            <a:ext uri="{FF2B5EF4-FFF2-40B4-BE49-F238E27FC236}">
              <a16:creationId xmlns:a16="http://schemas.microsoft.com/office/drawing/2014/main" id="{0B58EF26-FCA4-4DBA-A040-B8219EEDBFC2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733425"/>
    <xdr:sp macro="" textlink="">
      <xdr:nvSpPr>
        <xdr:cNvPr id="338" name="AutoShape 292" descr="mail?cmd=cookie">
          <a:extLst>
            <a:ext uri="{FF2B5EF4-FFF2-40B4-BE49-F238E27FC236}">
              <a16:creationId xmlns:a16="http://schemas.microsoft.com/office/drawing/2014/main" id="{BAE50A6B-E601-4D51-BD24-8C0C116DAC2D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733425"/>
    <xdr:sp macro="" textlink="">
      <xdr:nvSpPr>
        <xdr:cNvPr id="339" name="AutoShape 292" descr="mail?cmd=cookie">
          <a:extLst>
            <a:ext uri="{FF2B5EF4-FFF2-40B4-BE49-F238E27FC236}">
              <a16:creationId xmlns:a16="http://schemas.microsoft.com/office/drawing/2014/main" id="{E6F20C58-8A56-4CD6-8135-EFC91E29D137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733425"/>
    <xdr:sp macro="" textlink="">
      <xdr:nvSpPr>
        <xdr:cNvPr id="340" name="AutoShape 292" descr="mail?cmd=cookie">
          <a:extLst>
            <a:ext uri="{FF2B5EF4-FFF2-40B4-BE49-F238E27FC236}">
              <a16:creationId xmlns:a16="http://schemas.microsoft.com/office/drawing/2014/main" id="{C43F3EF2-569C-4C85-875D-C78D33F6EF4F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733425"/>
    <xdr:sp macro="" textlink="">
      <xdr:nvSpPr>
        <xdr:cNvPr id="341" name="AutoShape 292" descr="mail?cmd=cookie">
          <a:extLst>
            <a:ext uri="{FF2B5EF4-FFF2-40B4-BE49-F238E27FC236}">
              <a16:creationId xmlns:a16="http://schemas.microsoft.com/office/drawing/2014/main" id="{863A0CA8-180C-4A82-AF10-759EA794E1DB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971550"/>
    <xdr:sp macro="" textlink="">
      <xdr:nvSpPr>
        <xdr:cNvPr id="342" name="AutoShape 292" descr="mail?cmd=cookie">
          <a:extLst>
            <a:ext uri="{FF2B5EF4-FFF2-40B4-BE49-F238E27FC236}">
              <a16:creationId xmlns:a16="http://schemas.microsoft.com/office/drawing/2014/main" id="{F95709F2-F7B2-4C78-9729-E1FF4645A250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971550"/>
    <xdr:sp macro="" textlink="">
      <xdr:nvSpPr>
        <xdr:cNvPr id="343" name="AutoShape 292" descr="mail?cmd=cookie">
          <a:extLst>
            <a:ext uri="{FF2B5EF4-FFF2-40B4-BE49-F238E27FC236}">
              <a16:creationId xmlns:a16="http://schemas.microsoft.com/office/drawing/2014/main" id="{27661731-0041-4F98-89E4-7CD60D007862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971550"/>
    <xdr:sp macro="" textlink="">
      <xdr:nvSpPr>
        <xdr:cNvPr id="344" name="AutoShape 292" descr="mail?cmd=cookie">
          <a:extLst>
            <a:ext uri="{FF2B5EF4-FFF2-40B4-BE49-F238E27FC236}">
              <a16:creationId xmlns:a16="http://schemas.microsoft.com/office/drawing/2014/main" id="{FAB12542-7A0F-49B0-846F-DB6E83A24080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971550"/>
    <xdr:sp macro="" textlink="">
      <xdr:nvSpPr>
        <xdr:cNvPr id="345" name="AutoShape 292" descr="mail?cmd=cookie">
          <a:extLst>
            <a:ext uri="{FF2B5EF4-FFF2-40B4-BE49-F238E27FC236}">
              <a16:creationId xmlns:a16="http://schemas.microsoft.com/office/drawing/2014/main" id="{658BDE2F-CAF7-4C65-AA24-7B2BDBF87C6D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733425"/>
    <xdr:sp macro="" textlink="">
      <xdr:nvSpPr>
        <xdr:cNvPr id="346" name="AutoShape 292" descr="mail?cmd=cookie">
          <a:extLst>
            <a:ext uri="{FF2B5EF4-FFF2-40B4-BE49-F238E27FC236}">
              <a16:creationId xmlns:a16="http://schemas.microsoft.com/office/drawing/2014/main" id="{01AA1781-9655-4B94-842D-7457D758B41F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733425"/>
    <xdr:sp macro="" textlink="">
      <xdr:nvSpPr>
        <xdr:cNvPr id="347" name="AutoShape 292" descr="mail?cmd=cookie">
          <a:extLst>
            <a:ext uri="{FF2B5EF4-FFF2-40B4-BE49-F238E27FC236}">
              <a16:creationId xmlns:a16="http://schemas.microsoft.com/office/drawing/2014/main" id="{7F19D0B0-035E-4D3E-9D03-689291A76391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733425"/>
    <xdr:sp macro="" textlink="">
      <xdr:nvSpPr>
        <xdr:cNvPr id="348" name="AutoShape 292" descr="mail?cmd=cookie">
          <a:extLst>
            <a:ext uri="{FF2B5EF4-FFF2-40B4-BE49-F238E27FC236}">
              <a16:creationId xmlns:a16="http://schemas.microsoft.com/office/drawing/2014/main" id="{98BB0BE3-1B47-4D9D-903F-0931224B4F99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733425"/>
    <xdr:sp macro="" textlink="">
      <xdr:nvSpPr>
        <xdr:cNvPr id="349" name="AutoShape 292" descr="mail?cmd=cookie">
          <a:extLst>
            <a:ext uri="{FF2B5EF4-FFF2-40B4-BE49-F238E27FC236}">
              <a16:creationId xmlns:a16="http://schemas.microsoft.com/office/drawing/2014/main" id="{C4E48411-B9DA-43C0-95FB-D18436495E9B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971550"/>
    <xdr:sp macro="" textlink="">
      <xdr:nvSpPr>
        <xdr:cNvPr id="350" name="AutoShape 292" descr="mail?cmd=cookie">
          <a:extLst>
            <a:ext uri="{FF2B5EF4-FFF2-40B4-BE49-F238E27FC236}">
              <a16:creationId xmlns:a16="http://schemas.microsoft.com/office/drawing/2014/main" id="{90A6D70C-9435-45F7-8B38-21AB0BCCFD2D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971550"/>
    <xdr:sp macro="" textlink="">
      <xdr:nvSpPr>
        <xdr:cNvPr id="351" name="AutoShape 292" descr="mail?cmd=cookie">
          <a:extLst>
            <a:ext uri="{FF2B5EF4-FFF2-40B4-BE49-F238E27FC236}">
              <a16:creationId xmlns:a16="http://schemas.microsoft.com/office/drawing/2014/main" id="{E8BE722E-928E-4CE6-BC42-18DF3E08E2C8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971550"/>
    <xdr:sp macro="" textlink="">
      <xdr:nvSpPr>
        <xdr:cNvPr id="352" name="AutoShape 292" descr="mail?cmd=cookie">
          <a:extLst>
            <a:ext uri="{FF2B5EF4-FFF2-40B4-BE49-F238E27FC236}">
              <a16:creationId xmlns:a16="http://schemas.microsoft.com/office/drawing/2014/main" id="{8988EA96-72DC-4340-8B77-5C14B4F3F9FB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153</xdr:row>
      <xdr:rowOff>0</xdr:rowOff>
    </xdr:from>
    <xdr:ext cx="9525" cy="971550"/>
    <xdr:sp macro="" textlink="">
      <xdr:nvSpPr>
        <xdr:cNvPr id="353" name="AutoShape 292" descr="mail?cmd=cookie">
          <a:extLst>
            <a:ext uri="{FF2B5EF4-FFF2-40B4-BE49-F238E27FC236}">
              <a16:creationId xmlns:a16="http://schemas.microsoft.com/office/drawing/2014/main" id="{F76A12C0-AB98-479A-9BE4-D78701473B30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54" name="AutoShape 292" descr="mail?cmd=cookie">
          <a:extLst>
            <a:ext uri="{FF2B5EF4-FFF2-40B4-BE49-F238E27FC236}">
              <a16:creationId xmlns:a16="http://schemas.microsoft.com/office/drawing/2014/main" id="{2327DDEB-8E5F-441A-8A78-7105A920B97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55" name="AutoShape 292" descr="mail?cmd=cookie">
          <a:extLst>
            <a:ext uri="{FF2B5EF4-FFF2-40B4-BE49-F238E27FC236}">
              <a16:creationId xmlns:a16="http://schemas.microsoft.com/office/drawing/2014/main" id="{0B110EA7-A450-4649-BB0E-4C6209BB5F3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56" name="AutoShape 292" descr="mail?cmd=cookie">
          <a:extLst>
            <a:ext uri="{FF2B5EF4-FFF2-40B4-BE49-F238E27FC236}">
              <a16:creationId xmlns:a16="http://schemas.microsoft.com/office/drawing/2014/main" id="{C7E5A755-43DE-4D51-8B36-92BCFF66FAC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57" name="AutoShape 292" descr="mail?cmd=cookie">
          <a:extLst>
            <a:ext uri="{FF2B5EF4-FFF2-40B4-BE49-F238E27FC236}">
              <a16:creationId xmlns:a16="http://schemas.microsoft.com/office/drawing/2014/main" id="{9BCE23EF-FBE3-4557-8D8F-007DF24AA44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58" name="AutoShape 292" descr="mail?cmd=cookie">
          <a:extLst>
            <a:ext uri="{FF2B5EF4-FFF2-40B4-BE49-F238E27FC236}">
              <a16:creationId xmlns:a16="http://schemas.microsoft.com/office/drawing/2014/main" id="{F9096C76-A58C-4527-8B1E-D65ADE279F0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59" name="AutoShape 292" descr="mail?cmd=cookie">
          <a:extLst>
            <a:ext uri="{FF2B5EF4-FFF2-40B4-BE49-F238E27FC236}">
              <a16:creationId xmlns:a16="http://schemas.microsoft.com/office/drawing/2014/main" id="{94251081-79DB-476D-8561-B587EC326E3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0" name="AutoShape 292" descr="mail?cmd=cookie">
          <a:extLst>
            <a:ext uri="{FF2B5EF4-FFF2-40B4-BE49-F238E27FC236}">
              <a16:creationId xmlns:a16="http://schemas.microsoft.com/office/drawing/2014/main" id="{9B3E2A38-5AB3-4BAA-B5B5-2D23EFD3259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1" name="AutoShape 292" descr="mail?cmd=cookie">
          <a:extLst>
            <a:ext uri="{FF2B5EF4-FFF2-40B4-BE49-F238E27FC236}">
              <a16:creationId xmlns:a16="http://schemas.microsoft.com/office/drawing/2014/main" id="{6FCBBB77-06E3-4CCC-9715-C40EDE6DF5E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2" name="AutoShape 292" descr="mail?cmd=cookie">
          <a:extLst>
            <a:ext uri="{FF2B5EF4-FFF2-40B4-BE49-F238E27FC236}">
              <a16:creationId xmlns:a16="http://schemas.microsoft.com/office/drawing/2014/main" id="{7D630BEA-A4D6-44BF-A0CF-04BEC211484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3" name="AutoShape 292" descr="mail?cmd=cookie">
          <a:extLst>
            <a:ext uri="{FF2B5EF4-FFF2-40B4-BE49-F238E27FC236}">
              <a16:creationId xmlns:a16="http://schemas.microsoft.com/office/drawing/2014/main" id="{7A744029-BC7C-46EC-9105-BEE98BD2B31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4" name="AutoShape 292" descr="mail?cmd=cookie">
          <a:extLst>
            <a:ext uri="{FF2B5EF4-FFF2-40B4-BE49-F238E27FC236}">
              <a16:creationId xmlns:a16="http://schemas.microsoft.com/office/drawing/2014/main" id="{8156523D-8815-4497-BD56-4075A4E15F5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5" name="AutoShape 292" descr="mail?cmd=cookie">
          <a:extLst>
            <a:ext uri="{FF2B5EF4-FFF2-40B4-BE49-F238E27FC236}">
              <a16:creationId xmlns:a16="http://schemas.microsoft.com/office/drawing/2014/main" id="{D474D41D-2234-4CD9-B09D-14A87B4318A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6" name="AutoShape 292" descr="mail?cmd=cookie">
          <a:extLst>
            <a:ext uri="{FF2B5EF4-FFF2-40B4-BE49-F238E27FC236}">
              <a16:creationId xmlns:a16="http://schemas.microsoft.com/office/drawing/2014/main" id="{39304F3E-8903-4628-87DC-21DB0714B28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7" name="AutoShape 292" descr="mail?cmd=cookie">
          <a:extLst>
            <a:ext uri="{FF2B5EF4-FFF2-40B4-BE49-F238E27FC236}">
              <a16:creationId xmlns:a16="http://schemas.microsoft.com/office/drawing/2014/main" id="{D2E84C8B-8252-4C0E-944A-B29531135B0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8" name="AutoShape 292" descr="mail?cmd=cookie">
          <a:extLst>
            <a:ext uri="{FF2B5EF4-FFF2-40B4-BE49-F238E27FC236}">
              <a16:creationId xmlns:a16="http://schemas.microsoft.com/office/drawing/2014/main" id="{DBD3E079-E2EF-4962-A312-A86B0AB10D8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69" name="AutoShape 292" descr="mail?cmd=cookie">
          <a:extLst>
            <a:ext uri="{FF2B5EF4-FFF2-40B4-BE49-F238E27FC236}">
              <a16:creationId xmlns:a16="http://schemas.microsoft.com/office/drawing/2014/main" id="{81AA4F9B-2214-4823-A27D-87C975E46401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0" name="AutoShape 292" descr="mail?cmd=cookie">
          <a:extLst>
            <a:ext uri="{FF2B5EF4-FFF2-40B4-BE49-F238E27FC236}">
              <a16:creationId xmlns:a16="http://schemas.microsoft.com/office/drawing/2014/main" id="{CFF1FF87-7D2D-41B6-8414-8731485F740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1" name="AutoShape 292" descr="mail?cmd=cookie">
          <a:extLst>
            <a:ext uri="{FF2B5EF4-FFF2-40B4-BE49-F238E27FC236}">
              <a16:creationId xmlns:a16="http://schemas.microsoft.com/office/drawing/2014/main" id="{5FBD9F6F-A80D-4595-8DAC-D562C401B8C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2" name="AutoShape 292" descr="mail?cmd=cookie">
          <a:extLst>
            <a:ext uri="{FF2B5EF4-FFF2-40B4-BE49-F238E27FC236}">
              <a16:creationId xmlns:a16="http://schemas.microsoft.com/office/drawing/2014/main" id="{25AFD666-AB3E-48C1-833F-B9F144CE0A0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3" name="AutoShape 292" descr="mail?cmd=cookie">
          <a:extLst>
            <a:ext uri="{FF2B5EF4-FFF2-40B4-BE49-F238E27FC236}">
              <a16:creationId xmlns:a16="http://schemas.microsoft.com/office/drawing/2014/main" id="{C4F31A24-88C0-47F7-8E65-0E75C3B0E8D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4" name="AutoShape 292" descr="mail?cmd=cookie">
          <a:extLst>
            <a:ext uri="{FF2B5EF4-FFF2-40B4-BE49-F238E27FC236}">
              <a16:creationId xmlns:a16="http://schemas.microsoft.com/office/drawing/2014/main" id="{BDE60B40-BD44-4BED-A343-25E059771F9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5" name="AutoShape 292" descr="mail?cmd=cookie">
          <a:extLst>
            <a:ext uri="{FF2B5EF4-FFF2-40B4-BE49-F238E27FC236}">
              <a16:creationId xmlns:a16="http://schemas.microsoft.com/office/drawing/2014/main" id="{C403DCEE-22A4-49F6-B330-41548411554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6" name="AutoShape 292" descr="mail?cmd=cookie">
          <a:extLst>
            <a:ext uri="{FF2B5EF4-FFF2-40B4-BE49-F238E27FC236}">
              <a16:creationId xmlns:a16="http://schemas.microsoft.com/office/drawing/2014/main" id="{CB9EBBDF-9DE6-4E86-AE82-CFB75C4273B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7" name="AutoShape 292" descr="mail?cmd=cookie">
          <a:extLst>
            <a:ext uri="{FF2B5EF4-FFF2-40B4-BE49-F238E27FC236}">
              <a16:creationId xmlns:a16="http://schemas.microsoft.com/office/drawing/2014/main" id="{68B118F4-B031-4944-B949-623B51D6515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8" name="AutoShape 292" descr="mail?cmd=cookie">
          <a:extLst>
            <a:ext uri="{FF2B5EF4-FFF2-40B4-BE49-F238E27FC236}">
              <a16:creationId xmlns:a16="http://schemas.microsoft.com/office/drawing/2014/main" id="{706DEE5C-9D0B-448E-8038-A2C253552D3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79" name="AutoShape 292" descr="mail?cmd=cookie">
          <a:extLst>
            <a:ext uri="{FF2B5EF4-FFF2-40B4-BE49-F238E27FC236}">
              <a16:creationId xmlns:a16="http://schemas.microsoft.com/office/drawing/2014/main" id="{37E5CB06-6731-47EF-8BAA-DFCD8418D2C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0" name="AutoShape 292" descr="mail?cmd=cookie">
          <a:extLst>
            <a:ext uri="{FF2B5EF4-FFF2-40B4-BE49-F238E27FC236}">
              <a16:creationId xmlns:a16="http://schemas.microsoft.com/office/drawing/2014/main" id="{36F98716-C676-4E29-9171-DF77676A79D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1" name="AutoShape 292" descr="mail?cmd=cookie">
          <a:extLst>
            <a:ext uri="{FF2B5EF4-FFF2-40B4-BE49-F238E27FC236}">
              <a16:creationId xmlns:a16="http://schemas.microsoft.com/office/drawing/2014/main" id="{6F5FC5E6-1410-413A-A800-0402DB5E195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2" name="AutoShape 292" descr="mail?cmd=cookie">
          <a:extLst>
            <a:ext uri="{FF2B5EF4-FFF2-40B4-BE49-F238E27FC236}">
              <a16:creationId xmlns:a16="http://schemas.microsoft.com/office/drawing/2014/main" id="{D8A649B6-4E3F-4E3A-8683-E06C7635FE1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3" name="AutoShape 292" descr="mail?cmd=cookie">
          <a:extLst>
            <a:ext uri="{FF2B5EF4-FFF2-40B4-BE49-F238E27FC236}">
              <a16:creationId xmlns:a16="http://schemas.microsoft.com/office/drawing/2014/main" id="{352008D9-DF4E-4AD4-B4EB-42DFEB1712E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4" name="AutoShape 292" descr="mail?cmd=cookie">
          <a:extLst>
            <a:ext uri="{FF2B5EF4-FFF2-40B4-BE49-F238E27FC236}">
              <a16:creationId xmlns:a16="http://schemas.microsoft.com/office/drawing/2014/main" id="{11F957C3-BF09-4828-A80B-CE17EA43161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5" name="AutoShape 292" descr="mail?cmd=cookie">
          <a:extLst>
            <a:ext uri="{FF2B5EF4-FFF2-40B4-BE49-F238E27FC236}">
              <a16:creationId xmlns:a16="http://schemas.microsoft.com/office/drawing/2014/main" id="{AB359C6A-A382-4520-BD9F-8A00C8E4A37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6" name="AutoShape 292" descr="mail?cmd=cookie">
          <a:extLst>
            <a:ext uri="{FF2B5EF4-FFF2-40B4-BE49-F238E27FC236}">
              <a16:creationId xmlns:a16="http://schemas.microsoft.com/office/drawing/2014/main" id="{3B056E5B-341A-49B8-91A9-A9913DC4DAA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7" name="AutoShape 292" descr="mail?cmd=cookie">
          <a:extLst>
            <a:ext uri="{FF2B5EF4-FFF2-40B4-BE49-F238E27FC236}">
              <a16:creationId xmlns:a16="http://schemas.microsoft.com/office/drawing/2014/main" id="{9B509D06-A482-42D6-B3A1-6D18CE6DC55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8" name="AutoShape 292" descr="mail?cmd=cookie">
          <a:extLst>
            <a:ext uri="{FF2B5EF4-FFF2-40B4-BE49-F238E27FC236}">
              <a16:creationId xmlns:a16="http://schemas.microsoft.com/office/drawing/2014/main" id="{F6C7E09A-6DA0-4106-B9B4-56792F669D4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89" name="AutoShape 292" descr="mail?cmd=cookie">
          <a:extLst>
            <a:ext uri="{FF2B5EF4-FFF2-40B4-BE49-F238E27FC236}">
              <a16:creationId xmlns:a16="http://schemas.microsoft.com/office/drawing/2014/main" id="{18D0C0A4-D90F-4E75-BDFD-C88D8463E55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0" name="AutoShape 292" descr="mail?cmd=cookie">
          <a:extLst>
            <a:ext uri="{FF2B5EF4-FFF2-40B4-BE49-F238E27FC236}">
              <a16:creationId xmlns:a16="http://schemas.microsoft.com/office/drawing/2014/main" id="{6780B58A-BD5C-4C06-B94C-53D7076BA8B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1" name="AutoShape 292" descr="mail?cmd=cookie">
          <a:extLst>
            <a:ext uri="{FF2B5EF4-FFF2-40B4-BE49-F238E27FC236}">
              <a16:creationId xmlns:a16="http://schemas.microsoft.com/office/drawing/2014/main" id="{B0ED8001-2085-4AF4-A15E-F72E0BE149A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2" name="AutoShape 292" descr="mail?cmd=cookie">
          <a:extLst>
            <a:ext uri="{FF2B5EF4-FFF2-40B4-BE49-F238E27FC236}">
              <a16:creationId xmlns:a16="http://schemas.microsoft.com/office/drawing/2014/main" id="{FC1519CC-B8CC-44F7-B065-97D28C249B2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3" name="AutoShape 292" descr="mail?cmd=cookie">
          <a:extLst>
            <a:ext uri="{FF2B5EF4-FFF2-40B4-BE49-F238E27FC236}">
              <a16:creationId xmlns:a16="http://schemas.microsoft.com/office/drawing/2014/main" id="{2D919D0B-C281-4F01-9985-8932F12C6321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4" name="AutoShape 292" descr="mail?cmd=cookie">
          <a:extLst>
            <a:ext uri="{FF2B5EF4-FFF2-40B4-BE49-F238E27FC236}">
              <a16:creationId xmlns:a16="http://schemas.microsoft.com/office/drawing/2014/main" id="{78C815A0-38FF-4519-B2D6-CE8B07148D0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5" name="AutoShape 292" descr="mail?cmd=cookie">
          <a:extLst>
            <a:ext uri="{FF2B5EF4-FFF2-40B4-BE49-F238E27FC236}">
              <a16:creationId xmlns:a16="http://schemas.microsoft.com/office/drawing/2014/main" id="{8318CA7E-7A0B-4AE0-8C17-E4BDCBA72B5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6" name="AutoShape 292" descr="mail?cmd=cookie">
          <a:extLst>
            <a:ext uri="{FF2B5EF4-FFF2-40B4-BE49-F238E27FC236}">
              <a16:creationId xmlns:a16="http://schemas.microsoft.com/office/drawing/2014/main" id="{3FCE12A9-459B-40FD-B310-0490556AFEF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7" name="AutoShape 292" descr="mail?cmd=cookie">
          <a:extLst>
            <a:ext uri="{FF2B5EF4-FFF2-40B4-BE49-F238E27FC236}">
              <a16:creationId xmlns:a16="http://schemas.microsoft.com/office/drawing/2014/main" id="{21A51A66-4591-4A1D-82D4-C75A534424D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8" name="AutoShape 292" descr="mail?cmd=cookie">
          <a:extLst>
            <a:ext uri="{FF2B5EF4-FFF2-40B4-BE49-F238E27FC236}">
              <a16:creationId xmlns:a16="http://schemas.microsoft.com/office/drawing/2014/main" id="{E9F65CCF-0BC8-4E25-BFA4-BCFED8E5F70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399" name="AutoShape 292" descr="mail?cmd=cookie">
          <a:extLst>
            <a:ext uri="{FF2B5EF4-FFF2-40B4-BE49-F238E27FC236}">
              <a16:creationId xmlns:a16="http://schemas.microsoft.com/office/drawing/2014/main" id="{62AA1B7F-B6D7-4FBC-ADE4-42EC9A86EE81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0" name="AutoShape 292" descr="mail?cmd=cookie">
          <a:extLst>
            <a:ext uri="{FF2B5EF4-FFF2-40B4-BE49-F238E27FC236}">
              <a16:creationId xmlns:a16="http://schemas.microsoft.com/office/drawing/2014/main" id="{D98ED9EF-1493-42FF-8E62-AA27A583B1E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1" name="AutoShape 292" descr="mail?cmd=cookie">
          <a:extLst>
            <a:ext uri="{FF2B5EF4-FFF2-40B4-BE49-F238E27FC236}">
              <a16:creationId xmlns:a16="http://schemas.microsoft.com/office/drawing/2014/main" id="{02671373-FEA5-4861-A404-8224CBA909B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2" name="AutoShape 292" descr="mail?cmd=cookie">
          <a:extLst>
            <a:ext uri="{FF2B5EF4-FFF2-40B4-BE49-F238E27FC236}">
              <a16:creationId xmlns:a16="http://schemas.microsoft.com/office/drawing/2014/main" id="{C187FF3E-1BF3-41CC-84B9-C6A59569AB0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3" name="AutoShape 292" descr="mail?cmd=cookie">
          <a:extLst>
            <a:ext uri="{FF2B5EF4-FFF2-40B4-BE49-F238E27FC236}">
              <a16:creationId xmlns:a16="http://schemas.microsoft.com/office/drawing/2014/main" id="{3D7B0E8B-7A7D-43C6-A3AE-1CB57791366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4" name="AutoShape 292" descr="mail?cmd=cookie">
          <a:extLst>
            <a:ext uri="{FF2B5EF4-FFF2-40B4-BE49-F238E27FC236}">
              <a16:creationId xmlns:a16="http://schemas.microsoft.com/office/drawing/2014/main" id="{84D5DB2A-CF37-4D81-ABB8-5C2B49DBCED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5" name="AutoShape 292" descr="mail?cmd=cookie">
          <a:extLst>
            <a:ext uri="{FF2B5EF4-FFF2-40B4-BE49-F238E27FC236}">
              <a16:creationId xmlns:a16="http://schemas.microsoft.com/office/drawing/2014/main" id="{170018D9-6744-4CC0-9ED4-6218DB9A3E1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6" name="AutoShape 292" descr="mail?cmd=cookie">
          <a:extLst>
            <a:ext uri="{FF2B5EF4-FFF2-40B4-BE49-F238E27FC236}">
              <a16:creationId xmlns:a16="http://schemas.microsoft.com/office/drawing/2014/main" id="{CE28B36A-F72B-4A35-B3A3-8E3CD5C8E60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7" name="AutoShape 292" descr="mail?cmd=cookie">
          <a:extLst>
            <a:ext uri="{FF2B5EF4-FFF2-40B4-BE49-F238E27FC236}">
              <a16:creationId xmlns:a16="http://schemas.microsoft.com/office/drawing/2014/main" id="{4CDEF3CD-B510-4583-8CFA-364F37D34DB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8" name="AutoShape 292" descr="mail?cmd=cookie">
          <a:extLst>
            <a:ext uri="{FF2B5EF4-FFF2-40B4-BE49-F238E27FC236}">
              <a16:creationId xmlns:a16="http://schemas.microsoft.com/office/drawing/2014/main" id="{750F4E6F-6E9E-469A-B1D4-36FF819889A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09" name="AutoShape 292" descr="mail?cmd=cookie">
          <a:extLst>
            <a:ext uri="{FF2B5EF4-FFF2-40B4-BE49-F238E27FC236}">
              <a16:creationId xmlns:a16="http://schemas.microsoft.com/office/drawing/2014/main" id="{A2A89BFD-58B5-4C20-B40F-93FB3869E46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10" name="AutoShape 292" descr="mail?cmd=cookie">
          <a:extLst>
            <a:ext uri="{FF2B5EF4-FFF2-40B4-BE49-F238E27FC236}">
              <a16:creationId xmlns:a16="http://schemas.microsoft.com/office/drawing/2014/main" id="{31C5A928-EDA4-42D8-8578-58750D3BDFB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11" name="AutoShape 292" descr="mail?cmd=cookie">
          <a:extLst>
            <a:ext uri="{FF2B5EF4-FFF2-40B4-BE49-F238E27FC236}">
              <a16:creationId xmlns:a16="http://schemas.microsoft.com/office/drawing/2014/main" id="{211A87FC-C1AE-436F-969E-3DBDB999003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12" name="AutoShape 292" descr="mail?cmd=cookie">
          <a:extLst>
            <a:ext uri="{FF2B5EF4-FFF2-40B4-BE49-F238E27FC236}">
              <a16:creationId xmlns:a16="http://schemas.microsoft.com/office/drawing/2014/main" id="{A4B0CBAF-90FF-427C-868E-99828D2EA17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13" name="AutoShape 292" descr="mail?cmd=cookie">
          <a:extLst>
            <a:ext uri="{FF2B5EF4-FFF2-40B4-BE49-F238E27FC236}">
              <a16:creationId xmlns:a16="http://schemas.microsoft.com/office/drawing/2014/main" id="{B5422269-10EC-4FB0-8AFE-1E762E9D786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14" name="AutoShape 292" descr="mail?cmd=cookie">
          <a:extLst>
            <a:ext uri="{FF2B5EF4-FFF2-40B4-BE49-F238E27FC236}">
              <a16:creationId xmlns:a16="http://schemas.microsoft.com/office/drawing/2014/main" id="{2B52BD1A-C9A1-4EFD-B2FF-28BAB5911E3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15" name="AutoShape 292" descr="mail?cmd=cookie">
          <a:extLst>
            <a:ext uri="{FF2B5EF4-FFF2-40B4-BE49-F238E27FC236}">
              <a16:creationId xmlns:a16="http://schemas.microsoft.com/office/drawing/2014/main" id="{41A68B9E-CC8A-4B02-8B7C-9BB1502E662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16" name="AutoShape 292" descr="mail?cmd=cookie">
          <a:extLst>
            <a:ext uri="{FF2B5EF4-FFF2-40B4-BE49-F238E27FC236}">
              <a16:creationId xmlns:a16="http://schemas.microsoft.com/office/drawing/2014/main" id="{7FD05301-215F-4A69-AEC5-4F84E6137637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</xdr:row>
      <xdr:rowOff>0</xdr:rowOff>
    </xdr:from>
    <xdr:ext cx="9525" cy="733425"/>
    <xdr:sp macro="" textlink="">
      <xdr:nvSpPr>
        <xdr:cNvPr id="417" name="AutoShape 292" descr="mail?cmd=cookie">
          <a:extLst>
            <a:ext uri="{FF2B5EF4-FFF2-40B4-BE49-F238E27FC236}">
              <a16:creationId xmlns:a16="http://schemas.microsoft.com/office/drawing/2014/main" id="{E8DDE7D8-5010-482A-A2A2-285EC44D5CC7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18" name="AutoShape 292" descr="mail?cmd=cookie">
          <a:extLst>
            <a:ext uri="{FF2B5EF4-FFF2-40B4-BE49-F238E27FC236}">
              <a16:creationId xmlns:a16="http://schemas.microsoft.com/office/drawing/2014/main" id="{C384C9BC-84FA-4EFC-8B6D-1A409810415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19" name="AutoShape 292" descr="mail?cmd=cookie">
          <a:extLst>
            <a:ext uri="{FF2B5EF4-FFF2-40B4-BE49-F238E27FC236}">
              <a16:creationId xmlns:a16="http://schemas.microsoft.com/office/drawing/2014/main" id="{FAA365D1-9076-4ECF-B4F2-2023E488138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0" name="AutoShape 292" descr="mail?cmd=cookie">
          <a:extLst>
            <a:ext uri="{FF2B5EF4-FFF2-40B4-BE49-F238E27FC236}">
              <a16:creationId xmlns:a16="http://schemas.microsoft.com/office/drawing/2014/main" id="{CEC7E476-3763-44F2-95F3-28E0506B0C0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1" name="AutoShape 292" descr="mail?cmd=cookie">
          <a:extLst>
            <a:ext uri="{FF2B5EF4-FFF2-40B4-BE49-F238E27FC236}">
              <a16:creationId xmlns:a16="http://schemas.microsoft.com/office/drawing/2014/main" id="{7DF10AA3-C88B-47D8-AE84-C47A924D195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2" name="AutoShape 292" descr="mail?cmd=cookie">
          <a:extLst>
            <a:ext uri="{FF2B5EF4-FFF2-40B4-BE49-F238E27FC236}">
              <a16:creationId xmlns:a16="http://schemas.microsoft.com/office/drawing/2014/main" id="{F370B67D-929B-4278-B34C-6B296D3D002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3" name="AutoShape 292" descr="mail?cmd=cookie">
          <a:extLst>
            <a:ext uri="{FF2B5EF4-FFF2-40B4-BE49-F238E27FC236}">
              <a16:creationId xmlns:a16="http://schemas.microsoft.com/office/drawing/2014/main" id="{50A9F10C-7071-4D82-BB66-9677FA6B7EA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4" name="AutoShape 292" descr="mail?cmd=cookie">
          <a:extLst>
            <a:ext uri="{FF2B5EF4-FFF2-40B4-BE49-F238E27FC236}">
              <a16:creationId xmlns:a16="http://schemas.microsoft.com/office/drawing/2014/main" id="{C5CF2531-84AB-4E4B-8E22-6C5E19FAC0D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5" name="AutoShape 292" descr="mail?cmd=cookie">
          <a:extLst>
            <a:ext uri="{FF2B5EF4-FFF2-40B4-BE49-F238E27FC236}">
              <a16:creationId xmlns:a16="http://schemas.microsoft.com/office/drawing/2014/main" id="{C77C5876-5D7E-4B97-9C8F-B649B5630E2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6" name="AutoShape 292" descr="mail?cmd=cookie">
          <a:extLst>
            <a:ext uri="{FF2B5EF4-FFF2-40B4-BE49-F238E27FC236}">
              <a16:creationId xmlns:a16="http://schemas.microsoft.com/office/drawing/2014/main" id="{65744F24-FCE1-4083-A0A6-E87AA210167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7" name="AutoShape 292" descr="mail?cmd=cookie">
          <a:extLst>
            <a:ext uri="{FF2B5EF4-FFF2-40B4-BE49-F238E27FC236}">
              <a16:creationId xmlns:a16="http://schemas.microsoft.com/office/drawing/2014/main" id="{E4F88B33-9360-4BFE-BD18-E886E74583C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8" name="AutoShape 292" descr="mail?cmd=cookie">
          <a:extLst>
            <a:ext uri="{FF2B5EF4-FFF2-40B4-BE49-F238E27FC236}">
              <a16:creationId xmlns:a16="http://schemas.microsoft.com/office/drawing/2014/main" id="{99049C35-0E5D-4D31-9348-4724A343BBD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29" name="AutoShape 292" descr="mail?cmd=cookie">
          <a:extLst>
            <a:ext uri="{FF2B5EF4-FFF2-40B4-BE49-F238E27FC236}">
              <a16:creationId xmlns:a16="http://schemas.microsoft.com/office/drawing/2014/main" id="{DBB7F731-D7F6-477A-9476-824E56D019B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0" name="AutoShape 292" descr="mail?cmd=cookie">
          <a:extLst>
            <a:ext uri="{FF2B5EF4-FFF2-40B4-BE49-F238E27FC236}">
              <a16:creationId xmlns:a16="http://schemas.microsoft.com/office/drawing/2014/main" id="{2A54959E-6307-4F06-89A9-FDB065496B5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1" name="AutoShape 292" descr="mail?cmd=cookie">
          <a:extLst>
            <a:ext uri="{FF2B5EF4-FFF2-40B4-BE49-F238E27FC236}">
              <a16:creationId xmlns:a16="http://schemas.microsoft.com/office/drawing/2014/main" id="{2EC9165E-FB25-4B36-BD8E-777018D05A3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2" name="AutoShape 292" descr="mail?cmd=cookie">
          <a:extLst>
            <a:ext uri="{FF2B5EF4-FFF2-40B4-BE49-F238E27FC236}">
              <a16:creationId xmlns:a16="http://schemas.microsoft.com/office/drawing/2014/main" id="{EF65A0A9-4CF5-43BB-8F19-32795A53A25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3" name="AutoShape 292" descr="mail?cmd=cookie">
          <a:extLst>
            <a:ext uri="{FF2B5EF4-FFF2-40B4-BE49-F238E27FC236}">
              <a16:creationId xmlns:a16="http://schemas.microsoft.com/office/drawing/2014/main" id="{D48D1564-8121-468B-A05C-8BA2C79CD39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4" name="AutoShape 292" descr="mail?cmd=cookie">
          <a:extLst>
            <a:ext uri="{FF2B5EF4-FFF2-40B4-BE49-F238E27FC236}">
              <a16:creationId xmlns:a16="http://schemas.microsoft.com/office/drawing/2014/main" id="{A00792C3-7166-49F6-9C2A-D5F20E9D103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5" name="AutoShape 292" descr="mail?cmd=cookie">
          <a:extLst>
            <a:ext uri="{FF2B5EF4-FFF2-40B4-BE49-F238E27FC236}">
              <a16:creationId xmlns:a16="http://schemas.microsoft.com/office/drawing/2014/main" id="{5D1A9433-4541-4D62-A699-C191BC57AE6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6" name="AutoShape 292" descr="mail?cmd=cookie">
          <a:extLst>
            <a:ext uri="{FF2B5EF4-FFF2-40B4-BE49-F238E27FC236}">
              <a16:creationId xmlns:a16="http://schemas.microsoft.com/office/drawing/2014/main" id="{CC03BF87-E438-4555-89EA-5E073D9903C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7" name="AutoShape 292" descr="mail?cmd=cookie">
          <a:extLst>
            <a:ext uri="{FF2B5EF4-FFF2-40B4-BE49-F238E27FC236}">
              <a16:creationId xmlns:a16="http://schemas.microsoft.com/office/drawing/2014/main" id="{6E8911AB-F1BD-47B2-8A1F-36DC7BC197B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8" name="AutoShape 292" descr="mail?cmd=cookie">
          <a:extLst>
            <a:ext uri="{FF2B5EF4-FFF2-40B4-BE49-F238E27FC236}">
              <a16:creationId xmlns:a16="http://schemas.microsoft.com/office/drawing/2014/main" id="{8DD35150-A310-4BED-B783-1C050FF70BE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39" name="AutoShape 292" descr="mail?cmd=cookie">
          <a:extLst>
            <a:ext uri="{FF2B5EF4-FFF2-40B4-BE49-F238E27FC236}">
              <a16:creationId xmlns:a16="http://schemas.microsoft.com/office/drawing/2014/main" id="{F2D8E5F6-20C0-42BE-9B44-F30B070A98C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0" name="AutoShape 292" descr="mail?cmd=cookie">
          <a:extLst>
            <a:ext uri="{FF2B5EF4-FFF2-40B4-BE49-F238E27FC236}">
              <a16:creationId xmlns:a16="http://schemas.microsoft.com/office/drawing/2014/main" id="{45D08AB0-7267-44D3-A929-469D49B894E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1" name="AutoShape 292" descr="mail?cmd=cookie">
          <a:extLst>
            <a:ext uri="{FF2B5EF4-FFF2-40B4-BE49-F238E27FC236}">
              <a16:creationId xmlns:a16="http://schemas.microsoft.com/office/drawing/2014/main" id="{104CC98F-6FB1-4ED7-A04F-4E226A612B2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2" name="AutoShape 292" descr="mail?cmd=cookie">
          <a:extLst>
            <a:ext uri="{FF2B5EF4-FFF2-40B4-BE49-F238E27FC236}">
              <a16:creationId xmlns:a16="http://schemas.microsoft.com/office/drawing/2014/main" id="{3DCF51AA-16CC-4EB3-BA5C-9778A937E90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3" name="AutoShape 292" descr="mail?cmd=cookie">
          <a:extLst>
            <a:ext uri="{FF2B5EF4-FFF2-40B4-BE49-F238E27FC236}">
              <a16:creationId xmlns:a16="http://schemas.microsoft.com/office/drawing/2014/main" id="{7B1CB1C9-61DA-4DC0-A679-366B10597B0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4" name="AutoShape 292" descr="mail?cmd=cookie">
          <a:extLst>
            <a:ext uri="{FF2B5EF4-FFF2-40B4-BE49-F238E27FC236}">
              <a16:creationId xmlns:a16="http://schemas.microsoft.com/office/drawing/2014/main" id="{50C5BCFE-5EFC-4483-962F-81BA4ECB4E6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5" name="AutoShape 292" descr="mail?cmd=cookie">
          <a:extLst>
            <a:ext uri="{FF2B5EF4-FFF2-40B4-BE49-F238E27FC236}">
              <a16:creationId xmlns:a16="http://schemas.microsoft.com/office/drawing/2014/main" id="{96895CCA-648D-48A5-BDB8-230C77BF7F0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6" name="AutoShape 292" descr="mail?cmd=cookie">
          <a:extLst>
            <a:ext uri="{FF2B5EF4-FFF2-40B4-BE49-F238E27FC236}">
              <a16:creationId xmlns:a16="http://schemas.microsoft.com/office/drawing/2014/main" id="{76D34B7E-1A94-4A56-8006-A8C1FFB2FD0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7" name="AutoShape 292" descr="mail?cmd=cookie">
          <a:extLst>
            <a:ext uri="{FF2B5EF4-FFF2-40B4-BE49-F238E27FC236}">
              <a16:creationId xmlns:a16="http://schemas.microsoft.com/office/drawing/2014/main" id="{AA8F13E6-40C2-44AC-B9F8-991A826AFBF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8" name="AutoShape 292" descr="mail?cmd=cookie">
          <a:extLst>
            <a:ext uri="{FF2B5EF4-FFF2-40B4-BE49-F238E27FC236}">
              <a16:creationId xmlns:a16="http://schemas.microsoft.com/office/drawing/2014/main" id="{4F29F129-34C8-4F39-915A-E24F69704F5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49" name="AutoShape 292" descr="mail?cmd=cookie">
          <a:extLst>
            <a:ext uri="{FF2B5EF4-FFF2-40B4-BE49-F238E27FC236}">
              <a16:creationId xmlns:a16="http://schemas.microsoft.com/office/drawing/2014/main" id="{CA4A5FD7-5988-4B6C-AAA7-7D2E6D98CDA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0" name="AutoShape 292" descr="mail?cmd=cookie">
          <a:extLst>
            <a:ext uri="{FF2B5EF4-FFF2-40B4-BE49-F238E27FC236}">
              <a16:creationId xmlns:a16="http://schemas.microsoft.com/office/drawing/2014/main" id="{5D112EDC-976B-4EAA-B508-6B8052076FF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1" name="AutoShape 292" descr="mail?cmd=cookie">
          <a:extLst>
            <a:ext uri="{FF2B5EF4-FFF2-40B4-BE49-F238E27FC236}">
              <a16:creationId xmlns:a16="http://schemas.microsoft.com/office/drawing/2014/main" id="{76CB7EB6-3CC4-481C-9445-3E09AEDCF22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2" name="AutoShape 292" descr="mail?cmd=cookie">
          <a:extLst>
            <a:ext uri="{FF2B5EF4-FFF2-40B4-BE49-F238E27FC236}">
              <a16:creationId xmlns:a16="http://schemas.microsoft.com/office/drawing/2014/main" id="{65B06190-93B9-4C57-A47E-6B93BD35C2E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3" name="AutoShape 292" descr="mail?cmd=cookie">
          <a:extLst>
            <a:ext uri="{FF2B5EF4-FFF2-40B4-BE49-F238E27FC236}">
              <a16:creationId xmlns:a16="http://schemas.microsoft.com/office/drawing/2014/main" id="{7F5437F3-BAA2-4A2E-8CB2-81E6E9AA9D8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4" name="AutoShape 292" descr="mail?cmd=cookie">
          <a:extLst>
            <a:ext uri="{FF2B5EF4-FFF2-40B4-BE49-F238E27FC236}">
              <a16:creationId xmlns:a16="http://schemas.microsoft.com/office/drawing/2014/main" id="{6B1ABFF7-9D4A-4BC1-9C0A-1AE2143F2D2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5" name="AutoShape 292" descr="mail?cmd=cookie">
          <a:extLst>
            <a:ext uri="{FF2B5EF4-FFF2-40B4-BE49-F238E27FC236}">
              <a16:creationId xmlns:a16="http://schemas.microsoft.com/office/drawing/2014/main" id="{8CF80096-1BFA-4C54-A0BD-97FBF803B42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6" name="AutoShape 292" descr="mail?cmd=cookie">
          <a:extLst>
            <a:ext uri="{FF2B5EF4-FFF2-40B4-BE49-F238E27FC236}">
              <a16:creationId xmlns:a16="http://schemas.microsoft.com/office/drawing/2014/main" id="{3CABBE2F-5C88-446E-9B46-29A8F5572ED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7" name="AutoShape 292" descr="mail?cmd=cookie">
          <a:extLst>
            <a:ext uri="{FF2B5EF4-FFF2-40B4-BE49-F238E27FC236}">
              <a16:creationId xmlns:a16="http://schemas.microsoft.com/office/drawing/2014/main" id="{DD7392DB-C287-4BEB-8EF9-F939B86C206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8" name="AutoShape 292" descr="mail?cmd=cookie">
          <a:extLst>
            <a:ext uri="{FF2B5EF4-FFF2-40B4-BE49-F238E27FC236}">
              <a16:creationId xmlns:a16="http://schemas.microsoft.com/office/drawing/2014/main" id="{45C86FF8-C08E-4ACA-8B08-C0627F6753C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59" name="AutoShape 292" descr="mail?cmd=cookie">
          <a:extLst>
            <a:ext uri="{FF2B5EF4-FFF2-40B4-BE49-F238E27FC236}">
              <a16:creationId xmlns:a16="http://schemas.microsoft.com/office/drawing/2014/main" id="{69486F56-8AC0-498F-B552-557155A899F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0" name="AutoShape 292" descr="mail?cmd=cookie">
          <a:extLst>
            <a:ext uri="{FF2B5EF4-FFF2-40B4-BE49-F238E27FC236}">
              <a16:creationId xmlns:a16="http://schemas.microsoft.com/office/drawing/2014/main" id="{5C0C9191-56B9-447E-848A-718D32153F9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1" name="AutoShape 292" descr="mail?cmd=cookie">
          <a:extLst>
            <a:ext uri="{FF2B5EF4-FFF2-40B4-BE49-F238E27FC236}">
              <a16:creationId xmlns:a16="http://schemas.microsoft.com/office/drawing/2014/main" id="{6DD37FB1-4A26-45B0-8662-8E398E3CDB7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2" name="AutoShape 292" descr="mail?cmd=cookie">
          <a:extLst>
            <a:ext uri="{FF2B5EF4-FFF2-40B4-BE49-F238E27FC236}">
              <a16:creationId xmlns:a16="http://schemas.microsoft.com/office/drawing/2014/main" id="{851D1359-F4A1-4745-B9E2-297259B1447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3" name="AutoShape 292" descr="mail?cmd=cookie">
          <a:extLst>
            <a:ext uri="{FF2B5EF4-FFF2-40B4-BE49-F238E27FC236}">
              <a16:creationId xmlns:a16="http://schemas.microsoft.com/office/drawing/2014/main" id="{B770FAF3-EFDE-4DC3-8BB9-C005B5F91B8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4" name="AutoShape 292" descr="mail?cmd=cookie">
          <a:extLst>
            <a:ext uri="{FF2B5EF4-FFF2-40B4-BE49-F238E27FC236}">
              <a16:creationId xmlns:a16="http://schemas.microsoft.com/office/drawing/2014/main" id="{58FAF4FC-84C2-4C61-90B3-54C92FCD869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5" name="AutoShape 292" descr="mail?cmd=cookie">
          <a:extLst>
            <a:ext uri="{FF2B5EF4-FFF2-40B4-BE49-F238E27FC236}">
              <a16:creationId xmlns:a16="http://schemas.microsoft.com/office/drawing/2014/main" id="{3781C0A3-EC49-4733-B6C4-E8AC542E41B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6" name="AutoShape 292" descr="mail?cmd=cookie">
          <a:extLst>
            <a:ext uri="{FF2B5EF4-FFF2-40B4-BE49-F238E27FC236}">
              <a16:creationId xmlns:a16="http://schemas.microsoft.com/office/drawing/2014/main" id="{6841855C-C7C7-496F-AA49-4C8B6AC5AFF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7" name="AutoShape 292" descr="mail?cmd=cookie">
          <a:extLst>
            <a:ext uri="{FF2B5EF4-FFF2-40B4-BE49-F238E27FC236}">
              <a16:creationId xmlns:a16="http://schemas.microsoft.com/office/drawing/2014/main" id="{1AE13821-2EF9-40CA-9CD7-9AC3BF02693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8" name="AutoShape 292" descr="mail?cmd=cookie">
          <a:extLst>
            <a:ext uri="{FF2B5EF4-FFF2-40B4-BE49-F238E27FC236}">
              <a16:creationId xmlns:a16="http://schemas.microsoft.com/office/drawing/2014/main" id="{1A36B0C5-3A01-4E83-9810-29EEE9E5287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69" name="AutoShape 292" descr="mail?cmd=cookie">
          <a:extLst>
            <a:ext uri="{FF2B5EF4-FFF2-40B4-BE49-F238E27FC236}">
              <a16:creationId xmlns:a16="http://schemas.microsoft.com/office/drawing/2014/main" id="{5D7ED83F-900D-49E4-A24A-9A15DC3F100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0" name="AutoShape 292" descr="mail?cmd=cookie">
          <a:extLst>
            <a:ext uri="{FF2B5EF4-FFF2-40B4-BE49-F238E27FC236}">
              <a16:creationId xmlns:a16="http://schemas.microsoft.com/office/drawing/2014/main" id="{4B6E7F3B-C607-4E17-8971-AD8C7D97874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1" name="AutoShape 292" descr="mail?cmd=cookie">
          <a:extLst>
            <a:ext uri="{FF2B5EF4-FFF2-40B4-BE49-F238E27FC236}">
              <a16:creationId xmlns:a16="http://schemas.microsoft.com/office/drawing/2014/main" id="{E11F1E6C-C9FA-4860-AF38-919E8452C9D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2" name="AutoShape 292" descr="mail?cmd=cookie">
          <a:extLst>
            <a:ext uri="{FF2B5EF4-FFF2-40B4-BE49-F238E27FC236}">
              <a16:creationId xmlns:a16="http://schemas.microsoft.com/office/drawing/2014/main" id="{8310B6DB-02E7-48F6-9D51-0722BE5CD7D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3" name="AutoShape 292" descr="mail?cmd=cookie">
          <a:extLst>
            <a:ext uri="{FF2B5EF4-FFF2-40B4-BE49-F238E27FC236}">
              <a16:creationId xmlns:a16="http://schemas.microsoft.com/office/drawing/2014/main" id="{1647C854-3DCA-42C8-9DC7-B21A20E5B04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4" name="AutoShape 292" descr="mail?cmd=cookie">
          <a:extLst>
            <a:ext uri="{FF2B5EF4-FFF2-40B4-BE49-F238E27FC236}">
              <a16:creationId xmlns:a16="http://schemas.microsoft.com/office/drawing/2014/main" id="{D4E88C5F-C17E-4DCB-83B1-EFB20D42D1C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5" name="AutoShape 292" descr="mail?cmd=cookie">
          <a:extLst>
            <a:ext uri="{FF2B5EF4-FFF2-40B4-BE49-F238E27FC236}">
              <a16:creationId xmlns:a16="http://schemas.microsoft.com/office/drawing/2014/main" id="{75EB2A0F-18FA-4162-9497-95879E42514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6" name="AutoShape 292" descr="mail?cmd=cookie">
          <a:extLst>
            <a:ext uri="{FF2B5EF4-FFF2-40B4-BE49-F238E27FC236}">
              <a16:creationId xmlns:a16="http://schemas.microsoft.com/office/drawing/2014/main" id="{B0ABF505-E179-4A85-A5EB-02EAA3C404C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7" name="AutoShape 292" descr="mail?cmd=cookie">
          <a:extLst>
            <a:ext uri="{FF2B5EF4-FFF2-40B4-BE49-F238E27FC236}">
              <a16:creationId xmlns:a16="http://schemas.microsoft.com/office/drawing/2014/main" id="{51910ED6-CD7A-47CA-ADBE-536F1AA0C84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8" name="AutoShape 292" descr="mail?cmd=cookie">
          <a:extLst>
            <a:ext uri="{FF2B5EF4-FFF2-40B4-BE49-F238E27FC236}">
              <a16:creationId xmlns:a16="http://schemas.microsoft.com/office/drawing/2014/main" id="{5E7299A0-6FCE-45DD-9AE0-45884AAD823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79" name="AutoShape 292" descr="mail?cmd=cookie">
          <a:extLst>
            <a:ext uri="{FF2B5EF4-FFF2-40B4-BE49-F238E27FC236}">
              <a16:creationId xmlns:a16="http://schemas.microsoft.com/office/drawing/2014/main" id="{543D4CB2-34F2-4A0C-84CE-660BC8FD751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80" name="AutoShape 292" descr="mail?cmd=cookie">
          <a:extLst>
            <a:ext uri="{FF2B5EF4-FFF2-40B4-BE49-F238E27FC236}">
              <a16:creationId xmlns:a16="http://schemas.microsoft.com/office/drawing/2014/main" id="{00D8A5C0-B3FF-4C81-AB91-25B3B9489E5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</xdr:row>
      <xdr:rowOff>0</xdr:rowOff>
    </xdr:from>
    <xdr:ext cx="9525" cy="733425"/>
    <xdr:sp macro="" textlink="">
      <xdr:nvSpPr>
        <xdr:cNvPr id="481" name="AutoShape 292" descr="mail?cmd=cookie">
          <a:extLst>
            <a:ext uri="{FF2B5EF4-FFF2-40B4-BE49-F238E27FC236}">
              <a16:creationId xmlns:a16="http://schemas.microsoft.com/office/drawing/2014/main" id="{9E7B8E79-BB33-45E6-96BB-4F5BCD30B5C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82" name="AutoShape 292" descr="mail?cmd=cookie">
          <a:extLst>
            <a:ext uri="{FF2B5EF4-FFF2-40B4-BE49-F238E27FC236}">
              <a16:creationId xmlns:a16="http://schemas.microsoft.com/office/drawing/2014/main" id="{3924B939-501E-47F4-AB55-5E88E01FEBA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83" name="AutoShape 292" descr="mail?cmd=cookie">
          <a:extLst>
            <a:ext uri="{FF2B5EF4-FFF2-40B4-BE49-F238E27FC236}">
              <a16:creationId xmlns:a16="http://schemas.microsoft.com/office/drawing/2014/main" id="{5C84EBC7-514D-4B54-B383-D4CC3C2E33E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84" name="AutoShape 292" descr="mail?cmd=cookie">
          <a:extLst>
            <a:ext uri="{FF2B5EF4-FFF2-40B4-BE49-F238E27FC236}">
              <a16:creationId xmlns:a16="http://schemas.microsoft.com/office/drawing/2014/main" id="{5BBC4C0E-7F0C-42CB-90C7-59576AF852F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85" name="AutoShape 292" descr="mail?cmd=cookie">
          <a:extLst>
            <a:ext uri="{FF2B5EF4-FFF2-40B4-BE49-F238E27FC236}">
              <a16:creationId xmlns:a16="http://schemas.microsoft.com/office/drawing/2014/main" id="{590530A1-5C20-4EDE-927A-A7A6F1CC927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86" name="AutoShape 292" descr="mail?cmd=cookie">
          <a:extLst>
            <a:ext uri="{FF2B5EF4-FFF2-40B4-BE49-F238E27FC236}">
              <a16:creationId xmlns:a16="http://schemas.microsoft.com/office/drawing/2014/main" id="{05AC68DF-C792-4F8E-8E90-9A99A9DE1D5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87" name="AutoShape 292" descr="mail?cmd=cookie">
          <a:extLst>
            <a:ext uri="{FF2B5EF4-FFF2-40B4-BE49-F238E27FC236}">
              <a16:creationId xmlns:a16="http://schemas.microsoft.com/office/drawing/2014/main" id="{F9373EFA-23E2-478C-B9F4-FA954B209AC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88" name="AutoShape 292" descr="mail?cmd=cookie">
          <a:extLst>
            <a:ext uri="{FF2B5EF4-FFF2-40B4-BE49-F238E27FC236}">
              <a16:creationId xmlns:a16="http://schemas.microsoft.com/office/drawing/2014/main" id="{6B6BF869-9505-4A08-BDE1-FA2E599698B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89" name="AutoShape 292" descr="mail?cmd=cookie">
          <a:extLst>
            <a:ext uri="{FF2B5EF4-FFF2-40B4-BE49-F238E27FC236}">
              <a16:creationId xmlns:a16="http://schemas.microsoft.com/office/drawing/2014/main" id="{1CE5C569-18F5-46B0-AF9F-DB0721F5012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0" name="AutoShape 292" descr="mail?cmd=cookie">
          <a:extLst>
            <a:ext uri="{FF2B5EF4-FFF2-40B4-BE49-F238E27FC236}">
              <a16:creationId xmlns:a16="http://schemas.microsoft.com/office/drawing/2014/main" id="{05A495AC-FE6B-4E03-99FC-516069A247B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1" name="AutoShape 292" descr="mail?cmd=cookie">
          <a:extLst>
            <a:ext uri="{FF2B5EF4-FFF2-40B4-BE49-F238E27FC236}">
              <a16:creationId xmlns:a16="http://schemas.microsoft.com/office/drawing/2014/main" id="{37421456-252C-4651-BAF5-FF124942148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2" name="AutoShape 292" descr="mail?cmd=cookie">
          <a:extLst>
            <a:ext uri="{FF2B5EF4-FFF2-40B4-BE49-F238E27FC236}">
              <a16:creationId xmlns:a16="http://schemas.microsoft.com/office/drawing/2014/main" id="{E9289290-6281-4641-A3BA-4651366FBAD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3" name="AutoShape 292" descr="mail?cmd=cookie">
          <a:extLst>
            <a:ext uri="{FF2B5EF4-FFF2-40B4-BE49-F238E27FC236}">
              <a16:creationId xmlns:a16="http://schemas.microsoft.com/office/drawing/2014/main" id="{7EDD1AA5-664D-430E-96B8-D1A1D251634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4" name="AutoShape 292" descr="mail?cmd=cookie">
          <a:extLst>
            <a:ext uri="{FF2B5EF4-FFF2-40B4-BE49-F238E27FC236}">
              <a16:creationId xmlns:a16="http://schemas.microsoft.com/office/drawing/2014/main" id="{74C54EFE-C163-40E4-B067-8E23C7B5604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5" name="AutoShape 292" descr="mail?cmd=cookie">
          <a:extLst>
            <a:ext uri="{FF2B5EF4-FFF2-40B4-BE49-F238E27FC236}">
              <a16:creationId xmlns:a16="http://schemas.microsoft.com/office/drawing/2014/main" id="{E4DD88D5-612D-4AB7-A7A3-8B837E17743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6" name="AutoShape 292" descr="mail?cmd=cookie">
          <a:extLst>
            <a:ext uri="{FF2B5EF4-FFF2-40B4-BE49-F238E27FC236}">
              <a16:creationId xmlns:a16="http://schemas.microsoft.com/office/drawing/2014/main" id="{286E1575-6526-44E0-A3AF-2045C0CD68C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7" name="AutoShape 292" descr="mail?cmd=cookie">
          <a:extLst>
            <a:ext uri="{FF2B5EF4-FFF2-40B4-BE49-F238E27FC236}">
              <a16:creationId xmlns:a16="http://schemas.microsoft.com/office/drawing/2014/main" id="{C5CBDD3D-F74C-4B08-B058-E3CE15B9767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8" name="AutoShape 292" descr="mail?cmd=cookie">
          <a:extLst>
            <a:ext uri="{FF2B5EF4-FFF2-40B4-BE49-F238E27FC236}">
              <a16:creationId xmlns:a16="http://schemas.microsoft.com/office/drawing/2014/main" id="{33E3F57C-F20B-4084-A434-A97F5D24F5C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499" name="AutoShape 292" descr="mail?cmd=cookie">
          <a:extLst>
            <a:ext uri="{FF2B5EF4-FFF2-40B4-BE49-F238E27FC236}">
              <a16:creationId xmlns:a16="http://schemas.microsoft.com/office/drawing/2014/main" id="{EA0D33BB-2A5C-4D26-BE19-E87E90D3BCE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0" name="AutoShape 292" descr="mail?cmd=cookie">
          <a:extLst>
            <a:ext uri="{FF2B5EF4-FFF2-40B4-BE49-F238E27FC236}">
              <a16:creationId xmlns:a16="http://schemas.microsoft.com/office/drawing/2014/main" id="{5FFEE793-4F0D-4ECD-A5AB-C44E713F121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1" name="AutoShape 292" descr="mail?cmd=cookie">
          <a:extLst>
            <a:ext uri="{FF2B5EF4-FFF2-40B4-BE49-F238E27FC236}">
              <a16:creationId xmlns:a16="http://schemas.microsoft.com/office/drawing/2014/main" id="{B734ECD9-D492-4C98-8805-B8C4000CDE6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2" name="AutoShape 292" descr="mail?cmd=cookie">
          <a:extLst>
            <a:ext uri="{FF2B5EF4-FFF2-40B4-BE49-F238E27FC236}">
              <a16:creationId xmlns:a16="http://schemas.microsoft.com/office/drawing/2014/main" id="{26A16F0A-34E9-41C9-A446-26F2878440F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3" name="AutoShape 292" descr="mail?cmd=cookie">
          <a:extLst>
            <a:ext uri="{FF2B5EF4-FFF2-40B4-BE49-F238E27FC236}">
              <a16:creationId xmlns:a16="http://schemas.microsoft.com/office/drawing/2014/main" id="{537B33FA-E1E9-4482-BAA1-12605C44182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4" name="AutoShape 292" descr="mail?cmd=cookie">
          <a:extLst>
            <a:ext uri="{FF2B5EF4-FFF2-40B4-BE49-F238E27FC236}">
              <a16:creationId xmlns:a16="http://schemas.microsoft.com/office/drawing/2014/main" id="{2506A3C1-3CFE-4D07-A63A-881F19B1FF2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5" name="AutoShape 292" descr="mail?cmd=cookie">
          <a:extLst>
            <a:ext uri="{FF2B5EF4-FFF2-40B4-BE49-F238E27FC236}">
              <a16:creationId xmlns:a16="http://schemas.microsoft.com/office/drawing/2014/main" id="{97ECC2BF-1BD4-4A03-BBA4-5480469C38E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6" name="AutoShape 292" descr="mail?cmd=cookie">
          <a:extLst>
            <a:ext uri="{FF2B5EF4-FFF2-40B4-BE49-F238E27FC236}">
              <a16:creationId xmlns:a16="http://schemas.microsoft.com/office/drawing/2014/main" id="{C0C9E6A8-1234-4972-8BFD-F138EDA0C68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7" name="AutoShape 292" descr="mail?cmd=cookie">
          <a:extLst>
            <a:ext uri="{FF2B5EF4-FFF2-40B4-BE49-F238E27FC236}">
              <a16:creationId xmlns:a16="http://schemas.microsoft.com/office/drawing/2014/main" id="{26D17411-6B82-40AD-94CF-7B5265F655D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8" name="AutoShape 292" descr="mail?cmd=cookie">
          <a:extLst>
            <a:ext uri="{FF2B5EF4-FFF2-40B4-BE49-F238E27FC236}">
              <a16:creationId xmlns:a16="http://schemas.microsoft.com/office/drawing/2014/main" id="{65108A83-ABDF-4DC1-B302-74B660577CA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09" name="AutoShape 292" descr="mail?cmd=cookie">
          <a:extLst>
            <a:ext uri="{FF2B5EF4-FFF2-40B4-BE49-F238E27FC236}">
              <a16:creationId xmlns:a16="http://schemas.microsoft.com/office/drawing/2014/main" id="{5C7A3829-8A8B-450B-B782-E7F0CA6E4DF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0" name="AutoShape 292" descr="mail?cmd=cookie">
          <a:extLst>
            <a:ext uri="{FF2B5EF4-FFF2-40B4-BE49-F238E27FC236}">
              <a16:creationId xmlns:a16="http://schemas.microsoft.com/office/drawing/2014/main" id="{B18568BD-7F29-4D75-A735-BD38FE022D6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1" name="AutoShape 292" descr="mail?cmd=cookie">
          <a:extLst>
            <a:ext uri="{FF2B5EF4-FFF2-40B4-BE49-F238E27FC236}">
              <a16:creationId xmlns:a16="http://schemas.microsoft.com/office/drawing/2014/main" id="{145F1AAD-F6CC-44F5-8BEC-166AD174741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2" name="AutoShape 292" descr="mail?cmd=cookie">
          <a:extLst>
            <a:ext uri="{FF2B5EF4-FFF2-40B4-BE49-F238E27FC236}">
              <a16:creationId xmlns:a16="http://schemas.microsoft.com/office/drawing/2014/main" id="{BFA08A7B-6414-41D0-AF9A-5FA0BA189B9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3" name="AutoShape 292" descr="mail?cmd=cookie">
          <a:extLst>
            <a:ext uri="{FF2B5EF4-FFF2-40B4-BE49-F238E27FC236}">
              <a16:creationId xmlns:a16="http://schemas.microsoft.com/office/drawing/2014/main" id="{5AB93F0C-AF3F-4AB6-883F-82C2B7858F5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4" name="AutoShape 292" descr="mail?cmd=cookie">
          <a:extLst>
            <a:ext uri="{FF2B5EF4-FFF2-40B4-BE49-F238E27FC236}">
              <a16:creationId xmlns:a16="http://schemas.microsoft.com/office/drawing/2014/main" id="{EB39DD8A-D93D-48D2-9F63-271D8F48307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5" name="AutoShape 292" descr="mail?cmd=cookie">
          <a:extLst>
            <a:ext uri="{FF2B5EF4-FFF2-40B4-BE49-F238E27FC236}">
              <a16:creationId xmlns:a16="http://schemas.microsoft.com/office/drawing/2014/main" id="{550B8B1E-C908-4A66-9564-6C587B2B783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6" name="AutoShape 292" descr="mail?cmd=cookie">
          <a:extLst>
            <a:ext uri="{FF2B5EF4-FFF2-40B4-BE49-F238E27FC236}">
              <a16:creationId xmlns:a16="http://schemas.microsoft.com/office/drawing/2014/main" id="{3931C2E2-B835-409E-A4B6-225420D9E19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7" name="AutoShape 292" descr="mail?cmd=cookie">
          <a:extLst>
            <a:ext uri="{FF2B5EF4-FFF2-40B4-BE49-F238E27FC236}">
              <a16:creationId xmlns:a16="http://schemas.microsoft.com/office/drawing/2014/main" id="{5B8FA6F4-E70E-41A5-BDF0-543AF8BD9C9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8" name="AutoShape 292" descr="mail?cmd=cookie">
          <a:extLst>
            <a:ext uri="{FF2B5EF4-FFF2-40B4-BE49-F238E27FC236}">
              <a16:creationId xmlns:a16="http://schemas.microsoft.com/office/drawing/2014/main" id="{847820E1-45DE-4147-A8E8-24622DAD299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19" name="AutoShape 292" descr="mail?cmd=cookie">
          <a:extLst>
            <a:ext uri="{FF2B5EF4-FFF2-40B4-BE49-F238E27FC236}">
              <a16:creationId xmlns:a16="http://schemas.microsoft.com/office/drawing/2014/main" id="{2A196B51-63C6-4984-848B-52A691BE60D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0" name="AutoShape 292" descr="mail?cmd=cookie">
          <a:extLst>
            <a:ext uri="{FF2B5EF4-FFF2-40B4-BE49-F238E27FC236}">
              <a16:creationId xmlns:a16="http://schemas.microsoft.com/office/drawing/2014/main" id="{A156C4BC-67D8-405A-81E5-25A2C73C717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1" name="AutoShape 292" descr="mail?cmd=cookie">
          <a:extLst>
            <a:ext uri="{FF2B5EF4-FFF2-40B4-BE49-F238E27FC236}">
              <a16:creationId xmlns:a16="http://schemas.microsoft.com/office/drawing/2014/main" id="{A32D433F-F839-4E30-93CB-5D1FB07C332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2" name="AutoShape 292" descr="mail?cmd=cookie">
          <a:extLst>
            <a:ext uri="{FF2B5EF4-FFF2-40B4-BE49-F238E27FC236}">
              <a16:creationId xmlns:a16="http://schemas.microsoft.com/office/drawing/2014/main" id="{706E8719-3EB7-4B8D-A45A-93185D2862A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3" name="AutoShape 292" descr="mail?cmd=cookie">
          <a:extLst>
            <a:ext uri="{FF2B5EF4-FFF2-40B4-BE49-F238E27FC236}">
              <a16:creationId xmlns:a16="http://schemas.microsoft.com/office/drawing/2014/main" id="{9D0896E8-C6E3-44DB-B6A0-EBE83DDEC48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4" name="AutoShape 292" descr="mail?cmd=cookie">
          <a:extLst>
            <a:ext uri="{FF2B5EF4-FFF2-40B4-BE49-F238E27FC236}">
              <a16:creationId xmlns:a16="http://schemas.microsoft.com/office/drawing/2014/main" id="{75B362D6-40FF-432D-AACA-D770A88507D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5" name="AutoShape 292" descr="mail?cmd=cookie">
          <a:extLst>
            <a:ext uri="{FF2B5EF4-FFF2-40B4-BE49-F238E27FC236}">
              <a16:creationId xmlns:a16="http://schemas.microsoft.com/office/drawing/2014/main" id="{8842278F-EE02-4474-A839-68A583316F7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6" name="AutoShape 292" descr="mail?cmd=cookie">
          <a:extLst>
            <a:ext uri="{FF2B5EF4-FFF2-40B4-BE49-F238E27FC236}">
              <a16:creationId xmlns:a16="http://schemas.microsoft.com/office/drawing/2014/main" id="{E42F6668-B9E8-4468-BB1E-D5066A6C600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7" name="AutoShape 292" descr="mail?cmd=cookie">
          <a:extLst>
            <a:ext uri="{FF2B5EF4-FFF2-40B4-BE49-F238E27FC236}">
              <a16:creationId xmlns:a16="http://schemas.microsoft.com/office/drawing/2014/main" id="{19B63EC0-1930-454A-82C8-3B4FE968331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8" name="AutoShape 292" descr="mail?cmd=cookie">
          <a:extLst>
            <a:ext uri="{FF2B5EF4-FFF2-40B4-BE49-F238E27FC236}">
              <a16:creationId xmlns:a16="http://schemas.microsoft.com/office/drawing/2014/main" id="{482D7B33-719A-4497-A134-B6DE9397626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29" name="AutoShape 292" descr="mail?cmd=cookie">
          <a:extLst>
            <a:ext uri="{FF2B5EF4-FFF2-40B4-BE49-F238E27FC236}">
              <a16:creationId xmlns:a16="http://schemas.microsoft.com/office/drawing/2014/main" id="{1B3331EF-32C1-4B3F-9FB3-C775DF59FD6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0" name="AutoShape 292" descr="mail?cmd=cookie">
          <a:extLst>
            <a:ext uri="{FF2B5EF4-FFF2-40B4-BE49-F238E27FC236}">
              <a16:creationId xmlns:a16="http://schemas.microsoft.com/office/drawing/2014/main" id="{A427B978-FA19-490A-B6F6-BF4FBCA0972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1" name="AutoShape 292" descr="mail?cmd=cookie">
          <a:extLst>
            <a:ext uri="{FF2B5EF4-FFF2-40B4-BE49-F238E27FC236}">
              <a16:creationId xmlns:a16="http://schemas.microsoft.com/office/drawing/2014/main" id="{E79B7412-E593-4C01-8078-493CACC9650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2" name="AutoShape 292" descr="mail?cmd=cookie">
          <a:extLst>
            <a:ext uri="{FF2B5EF4-FFF2-40B4-BE49-F238E27FC236}">
              <a16:creationId xmlns:a16="http://schemas.microsoft.com/office/drawing/2014/main" id="{FE21747B-5972-42D8-9F07-605A1755B29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3" name="AutoShape 292" descr="mail?cmd=cookie">
          <a:extLst>
            <a:ext uri="{FF2B5EF4-FFF2-40B4-BE49-F238E27FC236}">
              <a16:creationId xmlns:a16="http://schemas.microsoft.com/office/drawing/2014/main" id="{27CBC051-7323-4F23-BB12-E3DF3DA19E5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4" name="AutoShape 292" descr="mail?cmd=cookie">
          <a:extLst>
            <a:ext uri="{FF2B5EF4-FFF2-40B4-BE49-F238E27FC236}">
              <a16:creationId xmlns:a16="http://schemas.microsoft.com/office/drawing/2014/main" id="{B2AF88E1-ADF1-4A1C-9749-CF3B3CB66C2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5" name="AutoShape 292" descr="mail?cmd=cookie">
          <a:extLst>
            <a:ext uri="{FF2B5EF4-FFF2-40B4-BE49-F238E27FC236}">
              <a16:creationId xmlns:a16="http://schemas.microsoft.com/office/drawing/2014/main" id="{CBC59418-E615-46A2-B98A-3020BB6D967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6" name="AutoShape 292" descr="mail?cmd=cookie">
          <a:extLst>
            <a:ext uri="{FF2B5EF4-FFF2-40B4-BE49-F238E27FC236}">
              <a16:creationId xmlns:a16="http://schemas.microsoft.com/office/drawing/2014/main" id="{A5882C5F-6234-463C-8ED1-DADCAC9B152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7" name="AutoShape 292" descr="mail?cmd=cookie">
          <a:extLst>
            <a:ext uri="{FF2B5EF4-FFF2-40B4-BE49-F238E27FC236}">
              <a16:creationId xmlns:a16="http://schemas.microsoft.com/office/drawing/2014/main" id="{93DDBE46-5FA8-414A-9C18-3F43733EA3B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8" name="AutoShape 292" descr="mail?cmd=cookie">
          <a:extLst>
            <a:ext uri="{FF2B5EF4-FFF2-40B4-BE49-F238E27FC236}">
              <a16:creationId xmlns:a16="http://schemas.microsoft.com/office/drawing/2014/main" id="{7C06A472-C55B-4FD4-8C48-43B7518929D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39" name="AutoShape 292" descr="mail?cmd=cookie">
          <a:extLst>
            <a:ext uri="{FF2B5EF4-FFF2-40B4-BE49-F238E27FC236}">
              <a16:creationId xmlns:a16="http://schemas.microsoft.com/office/drawing/2014/main" id="{2D2FD921-1278-4A71-8CCA-A83CC61D66E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40" name="AutoShape 292" descr="mail?cmd=cookie">
          <a:extLst>
            <a:ext uri="{FF2B5EF4-FFF2-40B4-BE49-F238E27FC236}">
              <a16:creationId xmlns:a16="http://schemas.microsoft.com/office/drawing/2014/main" id="{CC832E6A-C921-4EE5-A080-9994C1C9CF6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41" name="AutoShape 292" descr="mail?cmd=cookie">
          <a:extLst>
            <a:ext uri="{FF2B5EF4-FFF2-40B4-BE49-F238E27FC236}">
              <a16:creationId xmlns:a16="http://schemas.microsoft.com/office/drawing/2014/main" id="{D87522F6-A9FA-4C10-9EEF-3CC8F3BF6F8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42" name="AutoShape 292" descr="mail?cmd=cookie">
          <a:extLst>
            <a:ext uri="{FF2B5EF4-FFF2-40B4-BE49-F238E27FC236}">
              <a16:creationId xmlns:a16="http://schemas.microsoft.com/office/drawing/2014/main" id="{35CA1F66-BA47-4D52-9ACC-9ABD12ABA10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43" name="AutoShape 292" descr="mail?cmd=cookie">
          <a:extLst>
            <a:ext uri="{FF2B5EF4-FFF2-40B4-BE49-F238E27FC236}">
              <a16:creationId xmlns:a16="http://schemas.microsoft.com/office/drawing/2014/main" id="{B576A729-E993-4DE7-AE96-7C986D5EC6D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44" name="AutoShape 292" descr="mail?cmd=cookie">
          <a:extLst>
            <a:ext uri="{FF2B5EF4-FFF2-40B4-BE49-F238E27FC236}">
              <a16:creationId xmlns:a16="http://schemas.microsoft.com/office/drawing/2014/main" id="{87886848-38FE-47F5-BB82-01FC8B41750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545" name="AutoShape 292" descr="mail?cmd=cookie">
          <a:extLst>
            <a:ext uri="{FF2B5EF4-FFF2-40B4-BE49-F238E27FC236}">
              <a16:creationId xmlns:a16="http://schemas.microsoft.com/office/drawing/2014/main" id="{B0A3B4D2-5574-446A-B321-E045D3FAB8A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46" name="AutoShape 292" descr="mail?cmd=cookie">
          <a:extLst>
            <a:ext uri="{FF2B5EF4-FFF2-40B4-BE49-F238E27FC236}">
              <a16:creationId xmlns:a16="http://schemas.microsoft.com/office/drawing/2014/main" id="{03871380-8212-44D4-B54B-30773651BBB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47" name="AutoShape 292" descr="mail?cmd=cookie">
          <a:extLst>
            <a:ext uri="{FF2B5EF4-FFF2-40B4-BE49-F238E27FC236}">
              <a16:creationId xmlns:a16="http://schemas.microsoft.com/office/drawing/2014/main" id="{377CAFCC-81E4-4948-B196-0DC6D64AA30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48" name="AutoShape 292" descr="mail?cmd=cookie">
          <a:extLst>
            <a:ext uri="{FF2B5EF4-FFF2-40B4-BE49-F238E27FC236}">
              <a16:creationId xmlns:a16="http://schemas.microsoft.com/office/drawing/2014/main" id="{F0FB17B1-797B-4AD5-A281-B55984537F1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49" name="AutoShape 292" descr="mail?cmd=cookie">
          <a:extLst>
            <a:ext uri="{FF2B5EF4-FFF2-40B4-BE49-F238E27FC236}">
              <a16:creationId xmlns:a16="http://schemas.microsoft.com/office/drawing/2014/main" id="{01C3AD23-BA96-4507-95FE-8BDA04CED99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0" name="AutoShape 292" descr="mail?cmd=cookie">
          <a:extLst>
            <a:ext uri="{FF2B5EF4-FFF2-40B4-BE49-F238E27FC236}">
              <a16:creationId xmlns:a16="http://schemas.microsoft.com/office/drawing/2014/main" id="{DD11DCC0-78E4-46DE-9D74-09DE17B2791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1" name="AutoShape 292" descr="mail?cmd=cookie">
          <a:extLst>
            <a:ext uri="{FF2B5EF4-FFF2-40B4-BE49-F238E27FC236}">
              <a16:creationId xmlns:a16="http://schemas.microsoft.com/office/drawing/2014/main" id="{7CF74059-F16D-4C01-9080-0ACCF97CA97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2" name="AutoShape 292" descr="mail?cmd=cookie">
          <a:extLst>
            <a:ext uri="{FF2B5EF4-FFF2-40B4-BE49-F238E27FC236}">
              <a16:creationId xmlns:a16="http://schemas.microsoft.com/office/drawing/2014/main" id="{7D893F55-6B9A-4D37-9A2E-6CE7EE9B24A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3" name="AutoShape 292" descr="mail?cmd=cookie">
          <a:extLst>
            <a:ext uri="{FF2B5EF4-FFF2-40B4-BE49-F238E27FC236}">
              <a16:creationId xmlns:a16="http://schemas.microsoft.com/office/drawing/2014/main" id="{80D54CA5-F278-41E8-8039-D0B3B162CB6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4" name="AutoShape 292" descr="mail?cmd=cookie">
          <a:extLst>
            <a:ext uri="{FF2B5EF4-FFF2-40B4-BE49-F238E27FC236}">
              <a16:creationId xmlns:a16="http://schemas.microsoft.com/office/drawing/2014/main" id="{70376812-75C9-41E3-9F03-157BB4EE50B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5" name="AutoShape 292" descr="mail?cmd=cookie">
          <a:extLst>
            <a:ext uri="{FF2B5EF4-FFF2-40B4-BE49-F238E27FC236}">
              <a16:creationId xmlns:a16="http://schemas.microsoft.com/office/drawing/2014/main" id="{5518ECB4-984C-4F71-A6F0-8AD7922F3C7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6" name="AutoShape 292" descr="mail?cmd=cookie">
          <a:extLst>
            <a:ext uri="{FF2B5EF4-FFF2-40B4-BE49-F238E27FC236}">
              <a16:creationId xmlns:a16="http://schemas.microsoft.com/office/drawing/2014/main" id="{4CF83321-9597-4C97-9CE8-D495CCF8C05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7" name="AutoShape 292" descr="mail?cmd=cookie">
          <a:extLst>
            <a:ext uri="{FF2B5EF4-FFF2-40B4-BE49-F238E27FC236}">
              <a16:creationId xmlns:a16="http://schemas.microsoft.com/office/drawing/2014/main" id="{1785A5C0-435E-463C-A51B-ED523114690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8" name="AutoShape 292" descr="mail?cmd=cookie">
          <a:extLst>
            <a:ext uri="{FF2B5EF4-FFF2-40B4-BE49-F238E27FC236}">
              <a16:creationId xmlns:a16="http://schemas.microsoft.com/office/drawing/2014/main" id="{779E4EBC-1DED-4DA5-93BE-107B38B8190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59" name="AutoShape 292" descr="mail?cmd=cookie">
          <a:extLst>
            <a:ext uri="{FF2B5EF4-FFF2-40B4-BE49-F238E27FC236}">
              <a16:creationId xmlns:a16="http://schemas.microsoft.com/office/drawing/2014/main" id="{B2481CF3-5A2C-4DA4-BCDE-84458E14D3B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0" name="AutoShape 292" descr="mail?cmd=cookie">
          <a:extLst>
            <a:ext uri="{FF2B5EF4-FFF2-40B4-BE49-F238E27FC236}">
              <a16:creationId xmlns:a16="http://schemas.microsoft.com/office/drawing/2014/main" id="{82951A3C-0827-4E2D-BF18-A578859AA30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1" name="AutoShape 292" descr="mail?cmd=cookie">
          <a:extLst>
            <a:ext uri="{FF2B5EF4-FFF2-40B4-BE49-F238E27FC236}">
              <a16:creationId xmlns:a16="http://schemas.microsoft.com/office/drawing/2014/main" id="{B0F209C3-2F3E-42DC-B3B0-A441ADFC613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2" name="AutoShape 292" descr="mail?cmd=cookie">
          <a:extLst>
            <a:ext uri="{FF2B5EF4-FFF2-40B4-BE49-F238E27FC236}">
              <a16:creationId xmlns:a16="http://schemas.microsoft.com/office/drawing/2014/main" id="{416D0F28-EC84-41D4-8F8C-442FE5A23F1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3" name="AutoShape 292" descr="mail?cmd=cookie">
          <a:extLst>
            <a:ext uri="{FF2B5EF4-FFF2-40B4-BE49-F238E27FC236}">
              <a16:creationId xmlns:a16="http://schemas.microsoft.com/office/drawing/2014/main" id="{0D78DC27-71CD-4657-9772-97DE3117336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4" name="AutoShape 292" descr="mail?cmd=cookie">
          <a:extLst>
            <a:ext uri="{FF2B5EF4-FFF2-40B4-BE49-F238E27FC236}">
              <a16:creationId xmlns:a16="http://schemas.microsoft.com/office/drawing/2014/main" id="{2886F806-EB44-4488-8BC5-DAD3B978D64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5" name="AutoShape 292" descr="mail?cmd=cookie">
          <a:extLst>
            <a:ext uri="{FF2B5EF4-FFF2-40B4-BE49-F238E27FC236}">
              <a16:creationId xmlns:a16="http://schemas.microsoft.com/office/drawing/2014/main" id="{B6B72D38-CCB9-4E0F-8F7B-45D533D99B3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6" name="AutoShape 292" descr="mail?cmd=cookie">
          <a:extLst>
            <a:ext uri="{FF2B5EF4-FFF2-40B4-BE49-F238E27FC236}">
              <a16:creationId xmlns:a16="http://schemas.microsoft.com/office/drawing/2014/main" id="{F509B631-C1F2-457B-B38D-F20A72C6C1D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7" name="AutoShape 292" descr="mail?cmd=cookie">
          <a:extLst>
            <a:ext uri="{FF2B5EF4-FFF2-40B4-BE49-F238E27FC236}">
              <a16:creationId xmlns:a16="http://schemas.microsoft.com/office/drawing/2014/main" id="{3264FF43-E26D-4733-8811-DB4374D84C1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8" name="AutoShape 292" descr="mail?cmd=cookie">
          <a:extLst>
            <a:ext uri="{FF2B5EF4-FFF2-40B4-BE49-F238E27FC236}">
              <a16:creationId xmlns:a16="http://schemas.microsoft.com/office/drawing/2014/main" id="{6FADED3E-5C48-491E-9CEA-A953B57BB49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69" name="AutoShape 292" descr="mail?cmd=cookie">
          <a:extLst>
            <a:ext uri="{FF2B5EF4-FFF2-40B4-BE49-F238E27FC236}">
              <a16:creationId xmlns:a16="http://schemas.microsoft.com/office/drawing/2014/main" id="{0DA5C743-599B-41AF-B032-CC8A145A786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0" name="AutoShape 292" descr="mail?cmd=cookie">
          <a:extLst>
            <a:ext uri="{FF2B5EF4-FFF2-40B4-BE49-F238E27FC236}">
              <a16:creationId xmlns:a16="http://schemas.microsoft.com/office/drawing/2014/main" id="{10EAD8E6-EB21-4CEF-8E72-A6A3A758B08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1" name="AutoShape 292" descr="mail?cmd=cookie">
          <a:extLst>
            <a:ext uri="{FF2B5EF4-FFF2-40B4-BE49-F238E27FC236}">
              <a16:creationId xmlns:a16="http://schemas.microsoft.com/office/drawing/2014/main" id="{88A0817E-229A-48C8-BCDA-11A4F08BAD4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2" name="AutoShape 292" descr="mail?cmd=cookie">
          <a:extLst>
            <a:ext uri="{FF2B5EF4-FFF2-40B4-BE49-F238E27FC236}">
              <a16:creationId xmlns:a16="http://schemas.microsoft.com/office/drawing/2014/main" id="{E5868CF3-B6FD-4B0E-9A5A-12A9556E86E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3" name="AutoShape 292" descr="mail?cmd=cookie">
          <a:extLst>
            <a:ext uri="{FF2B5EF4-FFF2-40B4-BE49-F238E27FC236}">
              <a16:creationId xmlns:a16="http://schemas.microsoft.com/office/drawing/2014/main" id="{0A5B6561-D0BD-4FFD-98D6-5D565D4F3C6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4" name="AutoShape 292" descr="mail?cmd=cookie">
          <a:extLst>
            <a:ext uri="{FF2B5EF4-FFF2-40B4-BE49-F238E27FC236}">
              <a16:creationId xmlns:a16="http://schemas.microsoft.com/office/drawing/2014/main" id="{861DF741-076B-4D7C-A9F3-E193817BA98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5" name="AutoShape 292" descr="mail?cmd=cookie">
          <a:extLst>
            <a:ext uri="{FF2B5EF4-FFF2-40B4-BE49-F238E27FC236}">
              <a16:creationId xmlns:a16="http://schemas.microsoft.com/office/drawing/2014/main" id="{CF575B3E-B419-492F-B8B4-DD7D1A1C51A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6" name="AutoShape 292" descr="mail?cmd=cookie">
          <a:extLst>
            <a:ext uri="{FF2B5EF4-FFF2-40B4-BE49-F238E27FC236}">
              <a16:creationId xmlns:a16="http://schemas.microsoft.com/office/drawing/2014/main" id="{41CBE82A-F6A0-45F8-A3E4-52E705F4D52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7" name="AutoShape 292" descr="mail?cmd=cookie">
          <a:extLst>
            <a:ext uri="{FF2B5EF4-FFF2-40B4-BE49-F238E27FC236}">
              <a16:creationId xmlns:a16="http://schemas.microsoft.com/office/drawing/2014/main" id="{12FF8250-F7FE-41A0-8CCB-B26DEADBCBD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8" name="AutoShape 292" descr="mail?cmd=cookie">
          <a:extLst>
            <a:ext uri="{FF2B5EF4-FFF2-40B4-BE49-F238E27FC236}">
              <a16:creationId xmlns:a16="http://schemas.microsoft.com/office/drawing/2014/main" id="{D33DCED1-7A94-4020-B60D-59481222BB2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79" name="AutoShape 292" descr="mail?cmd=cookie">
          <a:extLst>
            <a:ext uri="{FF2B5EF4-FFF2-40B4-BE49-F238E27FC236}">
              <a16:creationId xmlns:a16="http://schemas.microsoft.com/office/drawing/2014/main" id="{D50ADE09-CEAC-4924-878A-0869A3E15E3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0" name="AutoShape 292" descr="mail?cmd=cookie">
          <a:extLst>
            <a:ext uri="{FF2B5EF4-FFF2-40B4-BE49-F238E27FC236}">
              <a16:creationId xmlns:a16="http://schemas.microsoft.com/office/drawing/2014/main" id="{9293B3A3-FBAF-4EBD-9C0F-6292BD01D3B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1" name="AutoShape 292" descr="mail?cmd=cookie">
          <a:extLst>
            <a:ext uri="{FF2B5EF4-FFF2-40B4-BE49-F238E27FC236}">
              <a16:creationId xmlns:a16="http://schemas.microsoft.com/office/drawing/2014/main" id="{4B654C4C-CDDF-4D63-BE4A-19567B2D296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2" name="AutoShape 292" descr="mail?cmd=cookie">
          <a:extLst>
            <a:ext uri="{FF2B5EF4-FFF2-40B4-BE49-F238E27FC236}">
              <a16:creationId xmlns:a16="http://schemas.microsoft.com/office/drawing/2014/main" id="{FCD3866F-D13F-4FB0-9A51-C4E151C51FB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3" name="AutoShape 292" descr="mail?cmd=cookie">
          <a:extLst>
            <a:ext uri="{FF2B5EF4-FFF2-40B4-BE49-F238E27FC236}">
              <a16:creationId xmlns:a16="http://schemas.microsoft.com/office/drawing/2014/main" id="{AF22E65C-2C6D-4113-B04F-3C88CF3A367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4" name="AutoShape 292" descr="mail?cmd=cookie">
          <a:extLst>
            <a:ext uri="{FF2B5EF4-FFF2-40B4-BE49-F238E27FC236}">
              <a16:creationId xmlns:a16="http://schemas.microsoft.com/office/drawing/2014/main" id="{38920F9D-659D-43BB-A156-1D6C937F03F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5" name="AutoShape 292" descr="mail?cmd=cookie">
          <a:extLst>
            <a:ext uri="{FF2B5EF4-FFF2-40B4-BE49-F238E27FC236}">
              <a16:creationId xmlns:a16="http://schemas.microsoft.com/office/drawing/2014/main" id="{B9412F0D-6D0D-4BBC-AE4F-F493A655D44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6" name="AutoShape 292" descr="mail?cmd=cookie">
          <a:extLst>
            <a:ext uri="{FF2B5EF4-FFF2-40B4-BE49-F238E27FC236}">
              <a16:creationId xmlns:a16="http://schemas.microsoft.com/office/drawing/2014/main" id="{4DC382B7-AADD-4A60-93A4-2B0DEF9008F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7" name="AutoShape 292" descr="mail?cmd=cookie">
          <a:extLst>
            <a:ext uri="{FF2B5EF4-FFF2-40B4-BE49-F238E27FC236}">
              <a16:creationId xmlns:a16="http://schemas.microsoft.com/office/drawing/2014/main" id="{72C999D5-8660-4318-A263-B82A533BDBA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8" name="AutoShape 292" descr="mail?cmd=cookie">
          <a:extLst>
            <a:ext uri="{FF2B5EF4-FFF2-40B4-BE49-F238E27FC236}">
              <a16:creationId xmlns:a16="http://schemas.microsoft.com/office/drawing/2014/main" id="{C9379759-276F-4033-A3D0-C1767538B1F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89" name="AutoShape 292" descr="mail?cmd=cookie">
          <a:extLst>
            <a:ext uri="{FF2B5EF4-FFF2-40B4-BE49-F238E27FC236}">
              <a16:creationId xmlns:a16="http://schemas.microsoft.com/office/drawing/2014/main" id="{3023C2D2-E532-48E0-AB7C-0B6729A4D21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0" name="AutoShape 292" descr="mail?cmd=cookie">
          <a:extLst>
            <a:ext uri="{FF2B5EF4-FFF2-40B4-BE49-F238E27FC236}">
              <a16:creationId xmlns:a16="http://schemas.microsoft.com/office/drawing/2014/main" id="{C65AFC93-0149-4BA2-90A6-92DD20820CA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1" name="AutoShape 292" descr="mail?cmd=cookie">
          <a:extLst>
            <a:ext uri="{FF2B5EF4-FFF2-40B4-BE49-F238E27FC236}">
              <a16:creationId xmlns:a16="http://schemas.microsoft.com/office/drawing/2014/main" id="{6D8036DB-3637-4460-BA9B-AF4E9E1F466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2" name="AutoShape 292" descr="mail?cmd=cookie">
          <a:extLst>
            <a:ext uri="{FF2B5EF4-FFF2-40B4-BE49-F238E27FC236}">
              <a16:creationId xmlns:a16="http://schemas.microsoft.com/office/drawing/2014/main" id="{1C909991-CE5F-43CE-8B51-D7A88F1E19C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3" name="AutoShape 292" descr="mail?cmd=cookie">
          <a:extLst>
            <a:ext uri="{FF2B5EF4-FFF2-40B4-BE49-F238E27FC236}">
              <a16:creationId xmlns:a16="http://schemas.microsoft.com/office/drawing/2014/main" id="{7F11087A-7143-477D-B1AF-CE19BD01FEB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4" name="AutoShape 292" descr="mail?cmd=cookie">
          <a:extLst>
            <a:ext uri="{FF2B5EF4-FFF2-40B4-BE49-F238E27FC236}">
              <a16:creationId xmlns:a16="http://schemas.microsoft.com/office/drawing/2014/main" id="{A1020F78-2C62-46A6-80BB-5684A0E5503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5" name="AutoShape 292" descr="mail?cmd=cookie">
          <a:extLst>
            <a:ext uri="{FF2B5EF4-FFF2-40B4-BE49-F238E27FC236}">
              <a16:creationId xmlns:a16="http://schemas.microsoft.com/office/drawing/2014/main" id="{78C113B6-45C2-44E8-B4DA-D3D160FBD3B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6" name="AutoShape 292" descr="mail?cmd=cookie">
          <a:extLst>
            <a:ext uri="{FF2B5EF4-FFF2-40B4-BE49-F238E27FC236}">
              <a16:creationId xmlns:a16="http://schemas.microsoft.com/office/drawing/2014/main" id="{031A8170-C1B1-4D3C-BCEB-464E4F0CEE0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7" name="AutoShape 292" descr="mail?cmd=cookie">
          <a:extLst>
            <a:ext uri="{FF2B5EF4-FFF2-40B4-BE49-F238E27FC236}">
              <a16:creationId xmlns:a16="http://schemas.microsoft.com/office/drawing/2014/main" id="{D4EFAD3E-9428-441B-8B6F-9B806039A15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8" name="AutoShape 292" descr="mail?cmd=cookie">
          <a:extLst>
            <a:ext uri="{FF2B5EF4-FFF2-40B4-BE49-F238E27FC236}">
              <a16:creationId xmlns:a16="http://schemas.microsoft.com/office/drawing/2014/main" id="{FFE5137F-FF75-4FE8-8D88-90E148B538D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599" name="AutoShape 292" descr="mail?cmd=cookie">
          <a:extLst>
            <a:ext uri="{FF2B5EF4-FFF2-40B4-BE49-F238E27FC236}">
              <a16:creationId xmlns:a16="http://schemas.microsoft.com/office/drawing/2014/main" id="{1CE618F8-482D-43DE-94F7-D7EA735DD01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0" name="AutoShape 292" descr="mail?cmd=cookie">
          <a:extLst>
            <a:ext uri="{FF2B5EF4-FFF2-40B4-BE49-F238E27FC236}">
              <a16:creationId xmlns:a16="http://schemas.microsoft.com/office/drawing/2014/main" id="{B89104E9-6303-470D-AC16-58886FDAE13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1" name="AutoShape 292" descr="mail?cmd=cookie">
          <a:extLst>
            <a:ext uri="{FF2B5EF4-FFF2-40B4-BE49-F238E27FC236}">
              <a16:creationId xmlns:a16="http://schemas.microsoft.com/office/drawing/2014/main" id="{E05DF87B-9653-409F-92FC-55A81564A13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2" name="AutoShape 292" descr="mail?cmd=cookie">
          <a:extLst>
            <a:ext uri="{FF2B5EF4-FFF2-40B4-BE49-F238E27FC236}">
              <a16:creationId xmlns:a16="http://schemas.microsoft.com/office/drawing/2014/main" id="{36CEB752-538C-476E-A2E2-46369BC9D79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3" name="AutoShape 292" descr="mail?cmd=cookie">
          <a:extLst>
            <a:ext uri="{FF2B5EF4-FFF2-40B4-BE49-F238E27FC236}">
              <a16:creationId xmlns:a16="http://schemas.microsoft.com/office/drawing/2014/main" id="{D8B5DF6F-B8AE-4E2E-A59B-744B2AA272B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4" name="AutoShape 292" descr="mail?cmd=cookie">
          <a:extLst>
            <a:ext uri="{FF2B5EF4-FFF2-40B4-BE49-F238E27FC236}">
              <a16:creationId xmlns:a16="http://schemas.microsoft.com/office/drawing/2014/main" id="{F76BB80E-A77C-47C2-99C1-7C0B0E98319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5" name="AutoShape 292" descr="mail?cmd=cookie">
          <a:extLst>
            <a:ext uri="{FF2B5EF4-FFF2-40B4-BE49-F238E27FC236}">
              <a16:creationId xmlns:a16="http://schemas.microsoft.com/office/drawing/2014/main" id="{87F14BD0-9F13-45A0-BEB8-87FE3CC851A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6" name="AutoShape 292" descr="mail?cmd=cookie">
          <a:extLst>
            <a:ext uri="{FF2B5EF4-FFF2-40B4-BE49-F238E27FC236}">
              <a16:creationId xmlns:a16="http://schemas.microsoft.com/office/drawing/2014/main" id="{FF675A7E-86B4-49A6-85D2-FD1B9630BD2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7" name="AutoShape 292" descr="mail?cmd=cookie">
          <a:extLst>
            <a:ext uri="{FF2B5EF4-FFF2-40B4-BE49-F238E27FC236}">
              <a16:creationId xmlns:a16="http://schemas.microsoft.com/office/drawing/2014/main" id="{126EFFCA-DADE-4C85-B515-79B94F2E33B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8" name="AutoShape 292" descr="mail?cmd=cookie">
          <a:extLst>
            <a:ext uri="{FF2B5EF4-FFF2-40B4-BE49-F238E27FC236}">
              <a16:creationId xmlns:a16="http://schemas.microsoft.com/office/drawing/2014/main" id="{8AD97A1E-F932-4D16-8338-8F42991AF74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09" name="AutoShape 292" descr="mail?cmd=cookie">
          <a:extLst>
            <a:ext uri="{FF2B5EF4-FFF2-40B4-BE49-F238E27FC236}">
              <a16:creationId xmlns:a16="http://schemas.microsoft.com/office/drawing/2014/main" id="{3D50126B-3133-431E-A108-FDE845D9BF5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19613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10" name="AutoShape 292" descr="mail?cmd=cookie">
          <a:extLst>
            <a:ext uri="{FF2B5EF4-FFF2-40B4-BE49-F238E27FC236}">
              <a16:creationId xmlns:a16="http://schemas.microsoft.com/office/drawing/2014/main" id="{FE14EC29-759F-4337-B2BA-409D792E809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11" name="AutoShape 292" descr="mail?cmd=cookie">
          <a:extLst>
            <a:ext uri="{FF2B5EF4-FFF2-40B4-BE49-F238E27FC236}">
              <a16:creationId xmlns:a16="http://schemas.microsoft.com/office/drawing/2014/main" id="{DE75D0BC-D5AC-49A2-81CB-5585EB14B45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12" name="AutoShape 292" descr="mail?cmd=cookie">
          <a:extLst>
            <a:ext uri="{FF2B5EF4-FFF2-40B4-BE49-F238E27FC236}">
              <a16:creationId xmlns:a16="http://schemas.microsoft.com/office/drawing/2014/main" id="{0873782F-59AF-4524-9827-D24B26DB1281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13" name="AutoShape 292" descr="mail?cmd=cookie">
          <a:extLst>
            <a:ext uri="{FF2B5EF4-FFF2-40B4-BE49-F238E27FC236}">
              <a16:creationId xmlns:a16="http://schemas.microsoft.com/office/drawing/2014/main" id="{71DD236B-2243-454A-8016-258B5480336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14" name="AutoShape 292" descr="mail?cmd=cookie">
          <a:extLst>
            <a:ext uri="{FF2B5EF4-FFF2-40B4-BE49-F238E27FC236}">
              <a16:creationId xmlns:a16="http://schemas.microsoft.com/office/drawing/2014/main" id="{B3F1C513-01AF-4537-8567-3A348D1B2E9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15" name="AutoShape 292" descr="mail?cmd=cookie">
          <a:extLst>
            <a:ext uri="{FF2B5EF4-FFF2-40B4-BE49-F238E27FC236}">
              <a16:creationId xmlns:a16="http://schemas.microsoft.com/office/drawing/2014/main" id="{B1B9DFEA-99F5-4BFE-93DD-A5E60DEC96A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16" name="AutoShape 292" descr="mail?cmd=cookie">
          <a:extLst>
            <a:ext uri="{FF2B5EF4-FFF2-40B4-BE49-F238E27FC236}">
              <a16:creationId xmlns:a16="http://schemas.microsoft.com/office/drawing/2014/main" id="{E22D3791-7B44-42CC-8793-97D02046DA0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17" name="AutoShape 292" descr="mail?cmd=cookie">
          <a:extLst>
            <a:ext uri="{FF2B5EF4-FFF2-40B4-BE49-F238E27FC236}">
              <a16:creationId xmlns:a16="http://schemas.microsoft.com/office/drawing/2014/main" id="{69AA7DAC-5BDA-4F71-AD70-50C73A5CD32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18" name="AutoShape 292" descr="mail?cmd=cookie">
          <a:extLst>
            <a:ext uri="{FF2B5EF4-FFF2-40B4-BE49-F238E27FC236}">
              <a16:creationId xmlns:a16="http://schemas.microsoft.com/office/drawing/2014/main" id="{AC875F14-9AE3-4381-A20E-B7EF8DF58FA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19" name="AutoShape 292" descr="mail?cmd=cookie">
          <a:extLst>
            <a:ext uri="{FF2B5EF4-FFF2-40B4-BE49-F238E27FC236}">
              <a16:creationId xmlns:a16="http://schemas.microsoft.com/office/drawing/2014/main" id="{E423095B-E0E2-49AE-B12E-C927F0D5B73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20" name="AutoShape 292" descr="mail?cmd=cookie">
          <a:extLst>
            <a:ext uri="{FF2B5EF4-FFF2-40B4-BE49-F238E27FC236}">
              <a16:creationId xmlns:a16="http://schemas.microsoft.com/office/drawing/2014/main" id="{6C4D7417-E282-466B-AB05-E04A911F73E7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21" name="AutoShape 292" descr="mail?cmd=cookie">
          <a:extLst>
            <a:ext uri="{FF2B5EF4-FFF2-40B4-BE49-F238E27FC236}">
              <a16:creationId xmlns:a16="http://schemas.microsoft.com/office/drawing/2014/main" id="{15BFF27C-689A-4308-AA7B-3A13D5FEC6B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22" name="AutoShape 292" descr="mail?cmd=cookie">
          <a:extLst>
            <a:ext uri="{FF2B5EF4-FFF2-40B4-BE49-F238E27FC236}">
              <a16:creationId xmlns:a16="http://schemas.microsoft.com/office/drawing/2014/main" id="{42C89BD9-8EE8-44FC-AEEC-A1F74BC78B5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23" name="AutoShape 292" descr="mail?cmd=cookie">
          <a:extLst>
            <a:ext uri="{FF2B5EF4-FFF2-40B4-BE49-F238E27FC236}">
              <a16:creationId xmlns:a16="http://schemas.microsoft.com/office/drawing/2014/main" id="{4EC88858-B409-4409-881A-85EAAAA73587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24" name="AutoShape 292" descr="mail?cmd=cookie">
          <a:extLst>
            <a:ext uri="{FF2B5EF4-FFF2-40B4-BE49-F238E27FC236}">
              <a16:creationId xmlns:a16="http://schemas.microsoft.com/office/drawing/2014/main" id="{51495843-23C6-47A6-89FD-D39E52E4B887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25" name="AutoShape 292" descr="mail?cmd=cookie">
          <a:extLst>
            <a:ext uri="{FF2B5EF4-FFF2-40B4-BE49-F238E27FC236}">
              <a16:creationId xmlns:a16="http://schemas.microsoft.com/office/drawing/2014/main" id="{11AA3B3E-8663-4A43-A600-9167D11B2261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26" name="AutoShape 292" descr="mail?cmd=cookie">
          <a:extLst>
            <a:ext uri="{FF2B5EF4-FFF2-40B4-BE49-F238E27FC236}">
              <a16:creationId xmlns:a16="http://schemas.microsoft.com/office/drawing/2014/main" id="{6342501C-68FE-4F29-8BD0-DDDED4B9061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27" name="AutoShape 292" descr="mail?cmd=cookie">
          <a:extLst>
            <a:ext uri="{FF2B5EF4-FFF2-40B4-BE49-F238E27FC236}">
              <a16:creationId xmlns:a16="http://schemas.microsoft.com/office/drawing/2014/main" id="{647460C0-9C39-4EA6-827A-80E4EF82ED5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28" name="AutoShape 292" descr="mail?cmd=cookie">
          <a:extLst>
            <a:ext uri="{FF2B5EF4-FFF2-40B4-BE49-F238E27FC236}">
              <a16:creationId xmlns:a16="http://schemas.microsoft.com/office/drawing/2014/main" id="{E917F6B8-BDC9-4B87-A1CF-59B6BEB23E7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29" name="AutoShape 292" descr="mail?cmd=cookie">
          <a:extLst>
            <a:ext uri="{FF2B5EF4-FFF2-40B4-BE49-F238E27FC236}">
              <a16:creationId xmlns:a16="http://schemas.microsoft.com/office/drawing/2014/main" id="{87C36B55-BEDA-40B0-BC51-985E8384B887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30" name="AutoShape 292" descr="mail?cmd=cookie">
          <a:extLst>
            <a:ext uri="{FF2B5EF4-FFF2-40B4-BE49-F238E27FC236}">
              <a16:creationId xmlns:a16="http://schemas.microsoft.com/office/drawing/2014/main" id="{5898D68F-A253-4E1F-BA5D-338409F7DD0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31" name="AutoShape 292" descr="mail?cmd=cookie">
          <a:extLst>
            <a:ext uri="{FF2B5EF4-FFF2-40B4-BE49-F238E27FC236}">
              <a16:creationId xmlns:a16="http://schemas.microsoft.com/office/drawing/2014/main" id="{307EFE38-0FB8-4686-8FC0-5B6A5D8C152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32" name="AutoShape 292" descr="mail?cmd=cookie">
          <a:extLst>
            <a:ext uri="{FF2B5EF4-FFF2-40B4-BE49-F238E27FC236}">
              <a16:creationId xmlns:a16="http://schemas.microsoft.com/office/drawing/2014/main" id="{203CE640-E236-4075-A588-D79B5C5A7E7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33" name="AutoShape 292" descr="mail?cmd=cookie">
          <a:extLst>
            <a:ext uri="{FF2B5EF4-FFF2-40B4-BE49-F238E27FC236}">
              <a16:creationId xmlns:a16="http://schemas.microsoft.com/office/drawing/2014/main" id="{7995396D-C849-4001-85BE-7FF0D028518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34" name="AutoShape 292" descr="mail?cmd=cookie">
          <a:extLst>
            <a:ext uri="{FF2B5EF4-FFF2-40B4-BE49-F238E27FC236}">
              <a16:creationId xmlns:a16="http://schemas.microsoft.com/office/drawing/2014/main" id="{C04E7B5D-B7AB-42B9-82B8-2A083458E85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35" name="AutoShape 292" descr="mail?cmd=cookie">
          <a:extLst>
            <a:ext uri="{FF2B5EF4-FFF2-40B4-BE49-F238E27FC236}">
              <a16:creationId xmlns:a16="http://schemas.microsoft.com/office/drawing/2014/main" id="{17022314-79D5-4348-AC8B-1C4FB64BB79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36" name="AutoShape 292" descr="mail?cmd=cookie">
          <a:extLst>
            <a:ext uri="{FF2B5EF4-FFF2-40B4-BE49-F238E27FC236}">
              <a16:creationId xmlns:a16="http://schemas.microsoft.com/office/drawing/2014/main" id="{8E4FEF48-DC73-4798-9380-71759DCFE74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37" name="AutoShape 292" descr="mail?cmd=cookie">
          <a:extLst>
            <a:ext uri="{FF2B5EF4-FFF2-40B4-BE49-F238E27FC236}">
              <a16:creationId xmlns:a16="http://schemas.microsoft.com/office/drawing/2014/main" id="{3C732014-225B-4574-83AE-264F2395F25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38" name="AutoShape 292" descr="mail?cmd=cookie">
          <a:extLst>
            <a:ext uri="{FF2B5EF4-FFF2-40B4-BE49-F238E27FC236}">
              <a16:creationId xmlns:a16="http://schemas.microsoft.com/office/drawing/2014/main" id="{A7844DFC-4E66-40D1-8CD7-E2E7C6BF66C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39" name="AutoShape 292" descr="mail?cmd=cookie">
          <a:extLst>
            <a:ext uri="{FF2B5EF4-FFF2-40B4-BE49-F238E27FC236}">
              <a16:creationId xmlns:a16="http://schemas.microsoft.com/office/drawing/2014/main" id="{994EEAE8-78D7-4B1D-878A-80F65CABA3C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40" name="AutoShape 292" descr="mail?cmd=cookie">
          <a:extLst>
            <a:ext uri="{FF2B5EF4-FFF2-40B4-BE49-F238E27FC236}">
              <a16:creationId xmlns:a16="http://schemas.microsoft.com/office/drawing/2014/main" id="{F168C3A0-B9DC-4039-BFDD-A2BD539FD57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41" name="AutoShape 292" descr="mail?cmd=cookie">
          <a:extLst>
            <a:ext uri="{FF2B5EF4-FFF2-40B4-BE49-F238E27FC236}">
              <a16:creationId xmlns:a16="http://schemas.microsoft.com/office/drawing/2014/main" id="{948F3B74-CCAB-456A-9318-C7EB66B182F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42" name="AutoShape 292" descr="mail?cmd=cookie">
          <a:extLst>
            <a:ext uri="{FF2B5EF4-FFF2-40B4-BE49-F238E27FC236}">
              <a16:creationId xmlns:a16="http://schemas.microsoft.com/office/drawing/2014/main" id="{02D09CEA-5366-4E6C-A36D-E840022C932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43" name="AutoShape 292" descr="mail?cmd=cookie">
          <a:extLst>
            <a:ext uri="{FF2B5EF4-FFF2-40B4-BE49-F238E27FC236}">
              <a16:creationId xmlns:a16="http://schemas.microsoft.com/office/drawing/2014/main" id="{F543C41E-D085-4B84-89B9-08F635A0A437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44" name="AutoShape 292" descr="mail?cmd=cookie">
          <a:extLst>
            <a:ext uri="{FF2B5EF4-FFF2-40B4-BE49-F238E27FC236}">
              <a16:creationId xmlns:a16="http://schemas.microsoft.com/office/drawing/2014/main" id="{BD6E3D6E-DA76-4F1B-A3AD-7BEC00D2503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45" name="AutoShape 292" descr="mail?cmd=cookie">
          <a:extLst>
            <a:ext uri="{FF2B5EF4-FFF2-40B4-BE49-F238E27FC236}">
              <a16:creationId xmlns:a16="http://schemas.microsoft.com/office/drawing/2014/main" id="{8CFB8508-E77F-43B4-8024-98C8E9CDF5E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46" name="AutoShape 292" descr="mail?cmd=cookie">
          <a:extLst>
            <a:ext uri="{FF2B5EF4-FFF2-40B4-BE49-F238E27FC236}">
              <a16:creationId xmlns:a16="http://schemas.microsoft.com/office/drawing/2014/main" id="{75B24E68-22CD-4B29-B690-8DA66311B2E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47" name="AutoShape 292" descr="mail?cmd=cookie">
          <a:extLst>
            <a:ext uri="{FF2B5EF4-FFF2-40B4-BE49-F238E27FC236}">
              <a16:creationId xmlns:a16="http://schemas.microsoft.com/office/drawing/2014/main" id="{EF7E7C9C-AA43-421C-BFA3-CE59062A875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48" name="AutoShape 292" descr="mail?cmd=cookie">
          <a:extLst>
            <a:ext uri="{FF2B5EF4-FFF2-40B4-BE49-F238E27FC236}">
              <a16:creationId xmlns:a16="http://schemas.microsoft.com/office/drawing/2014/main" id="{A5D5A8FB-AE9A-4EF9-B392-0E15DB4B140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49" name="AutoShape 292" descr="mail?cmd=cookie">
          <a:extLst>
            <a:ext uri="{FF2B5EF4-FFF2-40B4-BE49-F238E27FC236}">
              <a16:creationId xmlns:a16="http://schemas.microsoft.com/office/drawing/2014/main" id="{23466A8F-458F-4DEE-9E58-6A2B866545B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50" name="AutoShape 292" descr="mail?cmd=cookie">
          <a:extLst>
            <a:ext uri="{FF2B5EF4-FFF2-40B4-BE49-F238E27FC236}">
              <a16:creationId xmlns:a16="http://schemas.microsoft.com/office/drawing/2014/main" id="{6AE4E10E-9E85-447F-AF66-9618E63A298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51" name="AutoShape 292" descr="mail?cmd=cookie">
          <a:extLst>
            <a:ext uri="{FF2B5EF4-FFF2-40B4-BE49-F238E27FC236}">
              <a16:creationId xmlns:a16="http://schemas.microsoft.com/office/drawing/2014/main" id="{3AE1356A-6C23-438B-A323-64B6358DBF3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52" name="AutoShape 292" descr="mail?cmd=cookie">
          <a:extLst>
            <a:ext uri="{FF2B5EF4-FFF2-40B4-BE49-F238E27FC236}">
              <a16:creationId xmlns:a16="http://schemas.microsoft.com/office/drawing/2014/main" id="{B27BCC27-FB5A-45B7-B375-E37D4922A06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53" name="AutoShape 292" descr="mail?cmd=cookie">
          <a:extLst>
            <a:ext uri="{FF2B5EF4-FFF2-40B4-BE49-F238E27FC236}">
              <a16:creationId xmlns:a16="http://schemas.microsoft.com/office/drawing/2014/main" id="{C9D3B3ED-2077-49CD-BB25-8CA6BC8145E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54" name="AutoShape 292" descr="mail?cmd=cookie">
          <a:extLst>
            <a:ext uri="{FF2B5EF4-FFF2-40B4-BE49-F238E27FC236}">
              <a16:creationId xmlns:a16="http://schemas.microsoft.com/office/drawing/2014/main" id="{B233B229-2F2A-42FD-A808-D24D286E4E0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55" name="AutoShape 292" descr="mail?cmd=cookie">
          <a:extLst>
            <a:ext uri="{FF2B5EF4-FFF2-40B4-BE49-F238E27FC236}">
              <a16:creationId xmlns:a16="http://schemas.microsoft.com/office/drawing/2014/main" id="{DE466664-860E-43B1-AFF5-744E6F679F4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56" name="AutoShape 292" descr="mail?cmd=cookie">
          <a:extLst>
            <a:ext uri="{FF2B5EF4-FFF2-40B4-BE49-F238E27FC236}">
              <a16:creationId xmlns:a16="http://schemas.microsoft.com/office/drawing/2014/main" id="{79A67F21-EA38-49B3-BF43-56B0838EE7C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57" name="AutoShape 292" descr="mail?cmd=cookie">
          <a:extLst>
            <a:ext uri="{FF2B5EF4-FFF2-40B4-BE49-F238E27FC236}">
              <a16:creationId xmlns:a16="http://schemas.microsoft.com/office/drawing/2014/main" id="{04425EAE-E4B5-48A5-B684-8ACC96A2122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58" name="AutoShape 292" descr="mail?cmd=cookie">
          <a:extLst>
            <a:ext uri="{FF2B5EF4-FFF2-40B4-BE49-F238E27FC236}">
              <a16:creationId xmlns:a16="http://schemas.microsoft.com/office/drawing/2014/main" id="{9221201B-4353-47F2-A702-0EA210B330E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59" name="AutoShape 292" descr="mail?cmd=cookie">
          <a:extLst>
            <a:ext uri="{FF2B5EF4-FFF2-40B4-BE49-F238E27FC236}">
              <a16:creationId xmlns:a16="http://schemas.microsoft.com/office/drawing/2014/main" id="{93B48028-4FF9-4B73-A49E-D5B1BF4FFDE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60" name="AutoShape 292" descr="mail?cmd=cookie">
          <a:extLst>
            <a:ext uri="{FF2B5EF4-FFF2-40B4-BE49-F238E27FC236}">
              <a16:creationId xmlns:a16="http://schemas.microsoft.com/office/drawing/2014/main" id="{05667C8D-D90A-49C5-9952-A6712907CF4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61" name="AutoShape 292" descr="mail?cmd=cookie">
          <a:extLst>
            <a:ext uri="{FF2B5EF4-FFF2-40B4-BE49-F238E27FC236}">
              <a16:creationId xmlns:a16="http://schemas.microsoft.com/office/drawing/2014/main" id="{2040F646-6FF5-4078-8A1C-0BA9C2F55B9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62" name="AutoShape 292" descr="mail?cmd=cookie">
          <a:extLst>
            <a:ext uri="{FF2B5EF4-FFF2-40B4-BE49-F238E27FC236}">
              <a16:creationId xmlns:a16="http://schemas.microsoft.com/office/drawing/2014/main" id="{C94DC3C6-17E4-4024-96B3-6AC645D66FF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63" name="AutoShape 292" descr="mail?cmd=cookie">
          <a:extLst>
            <a:ext uri="{FF2B5EF4-FFF2-40B4-BE49-F238E27FC236}">
              <a16:creationId xmlns:a16="http://schemas.microsoft.com/office/drawing/2014/main" id="{A0B97FD4-15F2-49A5-A07C-B5C8D0433C1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64" name="AutoShape 292" descr="mail?cmd=cookie">
          <a:extLst>
            <a:ext uri="{FF2B5EF4-FFF2-40B4-BE49-F238E27FC236}">
              <a16:creationId xmlns:a16="http://schemas.microsoft.com/office/drawing/2014/main" id="{93D95EBD-2152-48B5-8D8C-24B116ACA0C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65" name="AutoShape 292" descr="mail?cmd=cookie">
          <a:extLst>
            <a:ext uri="{FF2B5EF4-FFF2-40B4-BE49-F238E27FC236}">
              <a16:creationId xmlns:a16="http://schemas.microsoft.com/office/drawing/2014/main" id="{083CB4D9-DA0A-4E79-8F30-AFF7815AEDF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66" name="AutoShape 292" descr="mail?cmd=cookie">
          <a:extLst>
            <a:ext uri="{FF2B5EF4-FFF2-40B4-BE49-F238E27FC236}">
              <a16:creationId xmlns:a16="http://schemas.microsoft.com/office/drawing/2014/main" id="{48BFFC9D-F746-4B7C-B338-28FA22A9382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67" name="AutoShape 292" descr="mail?cmd=cookie">
          <a:extLst>
            <a:ext uri="{FF2B5EF4-FFF2-40B4-BE49-F238E27FC236}">
              <a16:creationId xmlns:a16="http://schemas.microsoft.com/office/drawing/2014/main" id="{D096FE69-CA99-4219-8598-C6327AFF2FD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68" name="AutoShape 292" descr="mail?cmd=cookie">
          <a:extLst>
            <a:ext uri="{FF2B5EF4-FFF2-40B4-BE49-F238E27FC236}">
              <a16:creationId xmlns:a16="http://schemas.microsoft.com/office/drawing/2014/main" id="{4F78D14B-D63B-4B3B-8005-EF1B4453514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69" name="AutoShape 292" descr="mail?cmd=cookie">
          <a:extLst>
            <a:ext uri="{FF2B5EF4-FFF2-40B4-BE49-F238E27FC236}">
              <a16:creationId xmlns:a16="http://schemas.microsoft.com/office/drawing/2014/main" id="{2AF32E2D-798D-4D12-B6F6-A0DE7EC289B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70" name="AutoShape 292" descr="mail?cmd=cookie">
          <a:extLst>
            <a:ext uri="{FF2B5EF4-FFF2-40B4-BE49-F238E27FC236}">
              <a16:creationId xmlns:a16="http://schemas.microsoft.com/office/drawing/2014/main" id="{66CAF181-0A2A-4E81-9619-221AFBC6C64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71" name="AutoShape 292" descr="mail?cmd=cookie">
          <a:extLst>
            <a:ext uri="{FF2B5EF4-FFF2-40B4-BE49-F238E27FC236}">
              <a16:creationId xmlns:a16="http://schemas.microsoft.com/office/drawing/2014/main" id="{BED19AE3-DC1E-41AB-9C7F-68E3B53E74D7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72" name="AutoShape 292" descr="mail?cmd=cookie">
          <a:extLst>
            <a:ext uri="{FF2B5EF4-FFF2-40B4-BE49-F238E27FC236}">
              <a16:creationId xmlns:a16="http://schemas.microsoft.com/office/drawing/2014/main" id="{06FE42C3-7C8B-499A-B08F-381A31AE544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73" name="AutoShape 292" descr="mail?cmd=cookie">
          <a:extLst>
            <a:ext uri="{FF2B5EF4-FFF2-40B4-BE49-F238E27FC236}">
              <a16:creationId xmlns:a16="http://schemas.microsoft.com/office/drawing/2014/main" id="{1ECC4DB7-4F5C-4E82-A353-FD519911C1C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74" name="AutoShape 292" descr="mail?cmd=cookie">
          <a:extLst>
            <a:ext uri="{FF2B5EF4-FFF2-40B4-BE49-F238E27FC236}">
              <a16:creationId xmlns:a16="http://schemas.microsoft.com/office/drawing/2014/main" id="{106EDF45-6237-40E3-96DE-B9714EDE224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75" name="AutoShape 292" descr="mail?cmd=cookie">
          <a:extLst>
            <a:ext uri="{FF2B5EF4-FFF2-40B4-BE49-F238E27FC236}">
              <a16:creationId xmlns:a16="http://schemas.microsoft.com/office/drawing/2014/main" id="{20C23D29-2E80-418C-AEDA-FEEBCF4FB2E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76" name="AutoShape 292" descr="mail?cmd=cookie">
          <a:extLst>
            <a:ext uri="{FF2B5EF4-FFF2-40B4-BE49-F238E27FC236}">
              <a16:creationId xmlns:a16="http://schemas.microsoft.com/office/drawing/2014/main" id="{840CA60D-E610-4A61-B1BD-99E3037DFFF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77" name="AutoShape 292" descr="mail?cmd=cookie">
          <a:extLst>
            <a:ext uri="{FF2B5EF4-FFF2-40B4-BE49-F238E27FC236}">
              <a16:creationId xmlns:a16="http://schemas.microsoft.com/office/drawing/2014/main" id="{A8BDEBB0-E160-4F89-9601-992D625FEEC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78" name="AutoShape 292" descr="mail?cmd=cookie">
          <a:extLst>
            <a:ext uri="{FF2B5EF4-FFF2-40B4-BE49-F238E27FC236}">
              <a16:creationId xmlns:a16="http://schemas.microsoft.com/office/drawing/2014/main" id="{689F327F-C607-4AAB-ABDB-35538CA0B94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79" name="AutoShape 292" descr="mail?cmd=cookie">
          <a:extLst>
            <a:ext uri="{FF2B5EF4-FFF2-40B4-BE49-F238E27FC236}">
              <a16:creationId xmlns:a16="http://schemas.microsoft.com/office/drawing/2014/main" id="{EA3F6725-AF27-4F2F-8CB0-0B49D10881D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80" name="AutoShape 292" descr="mail?cmd=cookie">
          <a:extLst>
            <a:ext uri="{FF2B5EF4-FFF2-40B4-BE49-F238E27FC236}">
              <a16:creationId xmlns:a16="http://schemas.microsoft.com/office/drawing/2014/main" id="{A65C4971-8D4B-45D4-8AE1-F39924CC6B6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81" name="AutoShape 292" descr="mail?cmd=cookie">
          <a:extLst>
            <a:ext uri="{FF2B5EF4-FFF2-40B4-BE49-F238E27FC236}">
              <a16:creationId xmlns:a16="http://schemas.microsoft.com/office/drawing/2014/main" id="{BD0AABC6-1C84-49DD-B19E-940BC5DD6FF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82" name="AutoShape 292" descr="mail?cmd=cookie">
          <a:extLst>
            <a:ext uri="{FF2B5EF4-FFF2-40B4-BE49-F238E27FC236}">
              <a16:creationId xmlns:a16="http://schemas.microsoft.com/office/drawing/2014/main" id="{E88091C0-2E8C-4288-BECD-C4D485A6A07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83" name="AutoShape 292" descr="mail?cmd=cookie">
          <a:extLst>
            <a:ext uri="{FF2B5EF4-FFF2-40B4-BE49-F238E27FC236}">
              <a16:creationId xmlns:a16="http://schemas.microsoft.com/office/drawing/2014/main" id="{DEC97A23-B4DC-4C93-A42D-B47EB426AB3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84" name="AutoShape 292" descr="mail?cmd=cookie">
          <a:extLst>
            <a:ext uri="{FF2B5EF4-FFF2-40B4-BE49-F238E27FC236}">
              <a16:creationId xmlns:a16="http://schemas.microsoft.com/office/drawing/2014/main" id="{28067820-4E09-475F-B98A-C605F25295B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685" name="AutoShape 292" descr="mail?cmd=cookie">
          <a:extLst>
            <a:ext uri="{FF2B5EF4-FFF2-40B4-BE49-F238E27FC236}">
              <a16:creationId xmlns:a16="http://schemas.microsoft.com/office/drawing/2014/main" id="{71FE13E9-D324-4CA8-9307-EA7315B4096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86" name="AutoShape 292" descr="mail?cmd=cookie">
          <a:extLst>
            <a:ext uri="{FF2B5EF4-FFF2-40B4-BE49-F238E27FC236}">
              <a16:creationId xmlns:a16="http://schemas.microsoft.com/office/drawing/2014/main" id="{6CB868F2-D81F-4CE2-A93D-8DAB0D53BE3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87" name="AutoShape 292" descr="mail?cmd=cookie">
          <a:extLst>
            <a:ext uri="{FF2B5EF4-FFF2-40B4-BE49-F238E27FC236}">
              <a16:creationId xmlns:a16="http://schemas.microsoft.com/office/drawing/2014/main" id="{7DA45A17-BCD7-4177-86E3-87D12804F1A8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88" name="AutoShape 292" descr="mail?cmd=cookie">
          <a:extLst>
            <a:ext uri="{FF2B5EF4-FFF2-40B4-BE49-F238E27FC236}">
              <a16:creationId xmlns:a16="http://schemas.microsoft.com/office/drawing/2014/main" id="{26ED56B3-0DAB-41BA-BF8A-C7606CE44B11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689" name="AutoShape 292" descr="mail?cmd=cookie">
          <a:extLst>
            <a:ext uri="{FF2B5EF4-FFF2-40B4-BE49-F238E27FC236}">
              <a16:creationId xmlns:a16="http://schemas.microsoft.com/office/drawing/2014/main" id="{0FCADB3F-04FF-431A-A34D-2D78F0A3F81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90" name="AutoShape 292" descr="mail?cmd=cookie">
          <a:extLst>
            <a:ext uri="{FF2B5EF4-FFF2-40B4-BE49-F238E27FC236}">
              <a16:creationId xmlns:a16="http://schemas.microsoft.com/office/drawing/2014/main" id="{10E8D513-7B67-4D40-9143-FFCDB302DBD0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91" name="AutoShape 292" descr="mail?cmd=cookie">
          <a:extLst>
            <a:ext uri="{FF2B5EF4-FFF2-40B4-BE49-F238E27FC236}">
              <a16:creationId xmlns:a16="http://schemas.microsoft.com/office/drawing/2014/main" id="{6E2071D0-0159-4902-8567-25BB127D6178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92" name="AutoShape 292" descr="mail?cmd=cookie">
          <a:extLst>
            <a:ext uri="{FF2B5EF4-FFF2-40B4-BE49-F238E27FC236}">
              <a16:creationId xmlns:a16="http://schemas.microsoft.com/office/drawing/2014/main" id="{C163D0B9-76AD-4FDD-BD88-065AB2F9E07A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93" name="AutoShape 292" descr="mail?cmd=cookie">
          <a:extLst>
            <a:ext uri="{FF2B5EF4-FFF2-40B4-BE49-F238E27FC236}">
              <a16:creationId xmlns:a16="http://schemas.microsoft.com/office/drawing/2014/main" id="{331493B6-C200-4C67-8D55-D003B2296C3B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694" name="AutoShape 292" descr="mail?cmd=cookie">
          <a:extLst>
            <a:ext uri="{FF2B5EF4-FFF2-40B4-BE49-F238E27FC236}">
              <a16:creationId xmlns:a16="http://schemas.microsoft.com/office/drawing/2014/main" id="{1224129B-9F21-40E6-B24A-842694C0560E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695" name="AutoShape 292" descr="mail?cmd=cookie">
          <a:extLst>
            <a:ext uri="{FF2B5EF4-FFF2-40B4-BE49-F238E27FC236}">
              <a16:creationId xmlns:a16="http://schemas.microsoft.com/office/drawing/2014/main" id="{8D2A10EA-FA52-4715-A1FB-D4664901A789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696" name="AutoShape 292" descr="mail?cmd=cookie">
          <a:extLst>
            <a:ext uri="{FF2B5EF4-FFF2-40B4-BE49-F238E27FC236}">
              <a16:creationId xmlns:a16="http://schemas.microsoft.com/office/drawing/2014/main" id="{15335A37-5733-43F8-BE61-68FCD4FF15D6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697" name="AutoShape 292" descr="mail?cmd=cookie">
          <a:extLst>
            <a:ext uri="{FF2B5EF4-FFF2-40B4-BE49-F238E27FC236}">
              <a16:creationId xmlns:a16="http://schemas.microsoft.com/office/drawing/2014/main" id="{C5A9DB45-1516-4A64-8474-089CF321BE6B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98" name="AutoShape 292" descr="mail?cmd=cookie">
          <a:extLst>
            <a:ext uri="{FF2B5EF4-FFF2-40B4-BE49-F238E27FC236}">
              <a16:creationId xmlns:a16="http://schemas.microsoft.com/office/drawing/2014/main" id="{F4CAE0CF-ECC5-4195-8D57-D3B9D5D2797F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699" name="AutoShape 292" descr="mail?cmd=cookie">
          <a:extLst>
            <a:ext uri="{FF2B5EF4-FFF2-40B4-BE49-F238E27FC236}">
              <a16:creationId xmlns:a16="http://schemas.microsoft.com/office/drawing/2014/main" id="{1987A953-35D9-47B6-89D9-DD374370DCFD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00" name="AutoShape 292" descr="mail?cmd=cookie">
          <a:extLst>
            <a:ext uri="{FF2B5EF4-FFF2-40B4-BE49-F238E27FC236}">
              <a16:creationId xmlns:a16="http://schemas.microsoft.com/office/drawing/2014/main" id="{DCFFA293-E7CF-42D6-B6C8-0B343903FDC1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01" name="AutoShape 292" descr="mail?cmd=cookie">
          <a:extLst>
            <a:ext uri="{FF2B5EF4-FFF2-40B4-BE49-F238E27FC236}">
              <a16:creationId xmlns:a16="http://schemas.microsoft.com/office/drawing/2014/main" id="{C9E42FB1-A538-4FEF-9D8F-743C2709AEB1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02" name="AutoShape 292" descr="mail?cmd=cookie">
          <a:extLst>
            <a:ext uri="{FF2B5EF4-FFF2-40B4-BE49-F238E27FC236}">
              <a16:creationId xmlns:a16="http://schemas.microsoft.com/office/drawing/2014/main" id="{E23B3D1D-4B2A-4721-BA75-FEBD1A531E04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03" name="AutoShape 292" descr="mail?cmd=cookie">
          <a:extLst>
            <a:ext uri="{FF2B5EF4-FFF2-40B4-BE49-F238E27FC236}">
              <a16:creationId xmlns:a16="http://schemas.microsoft.com/office/drawing/2014/main" id="{4A096DB2-0711-4D34-A358-E04F2595D101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04" name="AutoShape 292" descr="mail?cmd=cookie">
          <a:extLst>
            <a:ext uri="{FF2B5EF4-FFF2-40B4-BE49-F238E27FC236}">
              <a16:creationId xmlns:a16="http://schemas.microsoft.com/office/drawing/2014/main" id="{D59E817A-29E2-4C07-9A33-C1591E24F042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05" name="AutoShape 292" descr="mail?cmd=cookie">
          <a:extLst>
            <a:ext uri="{FF2B5EF4-FFF2-40B4-BE49-F238E27FC236}">
              <a16:creationId xmlns:a16="http://schemas.microsoft.com/office/drawing/2014/main" id="{2CB19943-6B3D-4A16-A7D0-0F7ED8F4FA75}"/>
            </a:ext>
          </a:extLst>
        </xdr:cNvPr>
        <xdr:cNvSpPr>
          <a:spLocks noChangeAspect="1" noChangeArrowheads="1"/>
        </xdr:cNvSpPr>
      </xdr:nvSpPr>
      <xdr:spPr bwMode="auto">
        <a:xfrm>
          <a:off x="0" y="2935605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06" name="AutoShape 292" descr="mail?cmd=cookie">
          <a:extLst>
            <a:ext uri="{FF2B5EF4-FFF2-40B4-BE49-F238E27FC236}">
              <a16:creationId xmlns:a16="http://schemas.microsoft.com/office/drawing/2014/main" id="{7A25ADFA-8321-4A73-871A-D11D39B324E1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07" name="AutoShape 292" descr="mail?cmd=cookie">
          <a:extLst>
            <a:ext uri="{FF2B5EF4-FFF2-40B4-BE49-F238E27FC236}">
              <a16:creationId xmlns:a16="http://schemas.microsoft.com/office/drawing/2014/main" id="{E14C9EB1-EAE9-43D6-BC74-694730D1052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08" name="AutoShape 292" descr="mail?cmd=cookie">
          <a:extLst>
            <a:ext uri="{FF2B5EF4-FFF2-40B4-BE49-F238E27FC236}">
              <a16:creationId xmlns:a16="http://schemas.microsoft.com/office/drawing/2014/main" id="{2439FF9B-EEB9-4379-BCA0-1963BA55D60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09" name="AutoShape 292" descr="mail?cmd=cookie">
          <a:extLst>
            <a:ext uri="{FF2B5EF4-FFF2-40B4-BE49-F238E27FC236}">
              <a16:creationId xmlns:a16="http://schemas.microsoft.com/office/drawing/2014/main" id="{7E1873AB-0EFC-4E92-8D49-959E5FD45B9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10" name="AutoShape 292" descr="mail?cmd=cookie">
          <a:extLst>
            <a:ext uri="{FF2B5EF4-FFF2-40B4-BE49-F238E27FC236}">
              <a16:creationId xmlns:a16="http://schemas.microsoft.com/office/drawing/2014/main" id="{605589B0-8901-41CA-8DCA-A940F01ECB8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11" name="AutoShape 292" descr="mail?cmd=cookie">
          <a:extLst>
            <a:ext uri="{FF2B5EF4-FFF2-40B4-BE49-F238E27FC236}">
              <a16:creationId xmlns:a16="http://schemas.microsoft.com/office/drawing/2014/main" id="{EBC0FF4F-8FA0-4502-98B7-A9BB0254A65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12" name="AutoShape 292" descr="mail?cmd=cookie">
          <a:extLst>
            <a:ext uri="{FF2B5EF4-FFF2-40B4-BE49-F238E27FC236}">
              <a16:creationId xmlns:a16="http://schemas.microsoft.com/office/drawing/2014/main" id="{7EE584F0-97C6-42DA-AE8A-F0C29BE0EAA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13" name="AutoShape 292" descr="mail?cmd=cookie">
          <a:extLst>
            <a:ext uri="{FF2B5EF4-FFF2-40B4-BE49-F238E27FC236}">
              <a16:creationId xmlns:a16="http://schemas.microsoft.com/office/drawing/2014/main" id="{641119FD-609F-47E5-89BB-7538A99AF7D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14" name="AutoShape 292" descr="mail?cmd=cookie">
          <a:extLst>
            <a:ext uri="{FF2B5EF4-FFF2-40B4-BE49-F238E27FC236}">
              <a16:creationId xmlns:a16="http://schemas.microsoft.com/office/drawing/2014/main" id="{D3BE737A-D769-4629-9C12-EDE1BD3934B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15" name="AutoShape 292" descr="mail?cmd=cookie">
          <a:extLst>
            <a:ext uri="{FF2B5EF4-FFF2-40B4-BE49-F238E27FC236}">
              <a16:creationId xmlns:a16="http://schemas.microsoft.com/office/drawing/2014/main" id="{CCD3198C-3910-4429-B260-C73364C23F8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16" name="AutoShape 292" descr="mail?cmd=cookie">
          <a:extLst>
            <a:ext uri="{FF2B5EF4-FFF2-40B4-BE49-F238E27FC236}">
              <a16:creationId xmlns:a16="http://schemas.microsoft.com/office/drawing/2014/main" id="{B4B948A0-0058-481D-89A4-2E84A9BF6EA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17" name="AutoShape 292" descr="mail?cmd=cookie">
          <a:extLst>
            <a:ext uri="{FF2B5EF4-FFF2-40B4-BE49-F238E27FC236}">
              <a16:creationId xmlns:a16="http://schemas.microsoft.com/office/drawing/2014/main" id="{4AAEC419-F0FA-47C0-8497-9AD7F2AA98B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18" name="AutoShape 292" descr="mail?cmd=cookie">
          <a:extLst>
            <a:ext uri="{FF2B5EF4-FFF2-40B4-BE49-F238E27FC236}">
              <a16:creationId xmlns:a16="http://schemas.microsoft.com/office/drawing/2014/main" id="{04175131-8A86-4AC4-ABBF-424C12D401F1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19" name="AutoShape 292" descr="mail?cmd=cookie">
          <a:extLst>
            <a:ext uri="{FF2B5EF4-FFF2-40B4-BE49-F238E27FC236}">
              <a16:creationId xmlns:a16="http://schemas.microsoft.com/office/drawing/2014/main" id="{B4DF3B45-637F-4154-831E-E2703B97BD41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20" name="AutoShape 292" descr="mail?cmd=cookie">
          <a:extLst>
            <a:ext uri="{FF2B5EF4-FFF2-40B4-BE49-F238E27FC236}">
              <a16:creationId xmlns:a16="http://schemas.microsoft.com/office/drawing/2014/main" id="{5CBC9E54-4790-47C3-A6F4-DE5D3FEC3B2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21" name="AutoShape 292" descr="mail?cmd=cookie">
          <a:extLst>
            <a:ext uri="{FF2B5EF4-FFF2-40B4-BE49-F238E27FC236}">
              <a16:creationId xmlns:a16="http://schemas.microsoft.com/office/drawing/2014/main" id="{7EE1ED73-6D97-458A-90F6-6BC0A2340FD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22" name="AutoShape 292" descr="mail?cmd=cookie">
          <a:extLst>
            <a:ext uri="{FF2B5EF4-FFF2-40B4-BE49-F238E27FC236}">
              <a16:creationId xmlns:a16="http://schemas.microsoft.com/office/drawing/2014/main" id="{FEAD8792-214C-43BD-877A-838A0E3E7B7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23" name="AutoShape 292" descr="mail?cmd=cookie">
          <a:extLst>
            <a:ext uri="{FF2B5EF4-FFF2-40B4-BE49-F238E27FC236}">
              <a16:creationId xmlns:a16="http://schemas.microsoft.com/office/drawing/2014/main" id="{7010C6CA-392A-4EDF-8AA2-F62ADC9D08A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24" name="AutoShape 292" descr="mail?cmd=cookie">
          <a:extLst>
            <a:ext uri="{FF2B5EF4-FFF2-40B4-BE49-F238E27FC236}">
              <a16:creationId xmlns:a16="http://schemas.microsoft.com/office/drawing/2014/main" id="{04801111-A52F-415C-8548-439DF64208A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25" name="AutoShape 292" descr="mail?cmd=cookie">
          <a:extLst>
            <a:ext uri="{FF2B5EF4-FFF2-40B4-BE49-F238E27FC236}">
              <a16:creationId xmlns:a16="http://schemas.microsoft.com/office/drawing/2014/main" id="{0CBEC403-8A9E-47EB-A401-024AFCEFD84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26" name="AutoShape 292" descr="mail?cmd=cookie">
          <a:extLst>
            <a:ext uri="{FF2B5EF4-FFF2-40B4-BE49-F238E27FC236}">
              <a16:creationId xmlns:a16="http://schemas.microsoft.com/office/drawing/2014/main" id="{A71EC3C8-0D31-464A-8874-5C0A9D52C1D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27" name="AutoShape 292" descr="mail?cmd=cookie">
          <a:extLst>
            <a:ext uri="{FF2B5EF4-FFF2-40B4-BE49-F238E27FC236}">
              <a16:creationId xmlns:a16="http://schemas.microsoft.com/office/drawing/2014/main" id="{840FA898-DB1E-45FF-B478-67F926651A39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28" name="AutoShape 292" descr="mail?cmd=cookie">
          <a:extLst>
            <a:ext uri="{FF2B5EF4-FFF2-40B4-BE49-F238E27FC236}">
              <a16:creationId xmlns:a16="http://schemas.microsoft.com/office/drawing/2014/main" id="{4F01914E-B60C-4526-B468-7268634E32F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29" name="AutoShape 292" descr="mail?cmd=cookie">
          <a:extLst>
            <a:ext uri="{FF2B5EF4-FFF2-40B4-BE49-F238E27FC236}">
              <a16:creationId xmlns:a16="http://schemas.microsoft.com/office/drawing/2014/main" id="{0071BFAB-BF89-400B-A29E-8B7789913E5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30" name="AutoShape 292" descr="mail?cmd=cookie">
          <a:extLst>
            <a:ext uri="{FF2B5EF4-FFF2-40B4-BE49-F238E27FC236}">
              <a16:creationId xmlns:a16="http://schemas.microsoft.com/office/drawing/2014/main" id="{F2AE8632-50E6-49E8-91A5-C4F5E3CFF04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31" name="AutoShape 292" descr="mail?cmd=cookie">
          <a:extLst>
            <a:ext uri="{FF2B5EF4-FFF2-40B4-BE49-F238E27FC236}">
              <a16:creationId xmlns:a16="http://schemas.microsoft.com/office/drawing/2014/main" id="{4DDF02A1-E7AC-422E-ADB5-5D3C078085E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32" name="AutoShape 292" descr="mail?cmd=cookie">
          <a:extLst>
            <a:ext uri="{FF2B5EF4-FFF2-40B4-BE49-F238E27FC236}">
              <a16:creationId xmlns:a16="http://schemas.microsoft.com/office/drawing/2014/main" id="{CC66FB6B-9773-4447-9E4D-023C4808C81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33" name="AutoShape 292" descr="mail?cmd=cookie">
          <a:extLst>
            <a:ext uri="{FF2B5EF4-FFF2-40B4-BE49-F238E27FC236}">
              <a16:creationId xmlns:a16="http://schemas.microsoft.com/office/drawing/2014/main" id="{63573BD7-255D-4C47-BEF6-F680FED71E9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34" name="AutoShape 292" descr="mail?cmd=cookie">
          <a:extLst>
            <a:ext uri="{FF2B5EF4-FFF2-40B4-BE49-F238E27FC236}">
              <a16:creationId xmlns:a16="http://schemas.microsoft.com/office/drawing/2014/main" id="{17B6CCF2-F669-4E67-89DC-5F3300B1C50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35" name="AutoShape 292" descr="mail?cmd=cookie">
          <a:extLst>
            <a:ext uri="{FF2B5EF4-FFF2-40B4-BE49-F238E27FC236}">
              <a16:creationId xmlns:a16="http://schemas.microsoft.com/office/drawing/2014/main" id="{16A54403-9BBF-4ACB-9DCC-9364182E965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36" name="AutoShape 292" descr="mail?cmd=cookie">
          <a:extLst>
            <a:ext uri="{FF2B5EF4-FFF2-40B4-BE49-F238E27FC236}">
              <a16:creationId xmlns:a16="http://schemas.microsoft.com/office/drawing/2014/main" id="{67930C5E-424E-4FAB-8D45-8A5BD94799DC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37" name="AutoShape 292" descr="mail?cmd=cookie">
          <a:extLst>
            <a:ext uri="{FF2B5EF4-FFF2-40B4-BE49-F238E27FC236}">
              <a16:creationId xmlns:a16="http://schemas.microsoft.com/office/drawing/2014/main" id="{E3666F82-893D-473C-83DB-9D459AA665A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38" name="AutoShape 292" descr="mail?cmd=cookie">
          <a:extLst>
            <a:ext uri="{FF2B5EF4-FFF2-40B4-BE49-F238E27FC236}">
              <a16:creationId xmlns:a16="http://schemas.microsoft.com/office/drawing/2014/main" id="{F3EC372A-4BE2-47CA-97E0-5564D05CB345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39" name="AutoShape 292" descr="mail?cmd=cookie">
          <a:extLst>
            <a:ext uri="{FF2B5EF4-FFF2-40B4-BE49-F238E27FC236}">
              <a16:creationId xmlns:a16="http://schemas.microsoft.com/office/drawing/2014/main" id="{6F341560-6C2F-4CEC-995C-2B27843140FA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40" name="AutoShape 292" descr="mail?cmd=cookie">
          <a:extLst>
            <a:ext uri="{FF2B5EF4-FFF2-40B4-BE49-F238E27FC236}">
              <a16:creationId xmlns:a16="http://schemas.microsoft.com/office/drawing/2014/main" id="{5E222F78-412E-4C73-9E36-3041AF3CAA0E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41" name="AutoShape 292" descr="mail?cmd=cookie">
          <a:extLst>
            <a:ext uri="{FF2B5EF4-FFF2-40B4-BE49-F238E27FC236}">
              <a16:creationId xmlns:a16="http://schemas.microsoft.com/office/drawing/2014/main" id="{1426531C-0164-4779-8E00-59686B9D219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42" name="AutoShape 292" descr="mail?cmd=cookie">
          <a:extLst>
            <a:ext uri="{FF2B5EF4-FFF2-40B4-BE49-F238E27FC236}">
              <a16:creationId xmlns:a16="http://schemas.microsoft.com/office/drawing/2014/main" id="{41203570-BAE9-444B-8868-A487DD897B8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43" name="AutoShape 292" descr="mail?cmd=cookie">
          <a:extLst>
            <a:ext uri="{FF2B5EF4-FFF2-40B4-BE49-F238E27FC236}">
              <a16:creationId xmlns:a16="http://schemas.microsoft.com/office/drawing/2014/main" id="{58418790-0D1B-4156-89BF-F0C06A391140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44" name="AutoShape 292" descr="mail?cmd=cookie">
          <a:extLst>
            <a:ext uri="{FF2B5EF4-FFF2-40B4-BE49-F238E27FC236}">
              <a16:creationId xmlns:a16="http://schemas.microsoft.com/office/drawing/2014/main" id="{7F831FFF-54FF-48AA-A67A-72CF10C497EB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45" name="AutoShape 292" descr="mail?cmd=cookie">
          <a:extLst>
            <a:ext uri="{FF2B5EF4-FFF2-40B4-BE49-F238E27FC236}">
              <a16:creationId xmlns:a16="http://schemas.microsoft.com/office/drawing/2014/main" id="{FB2F8FDC-C4B3-4C7A-A410-7CF17889509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46" name="AutoShape 292" descr="mail?cmd=cookie">
          <a:extLst>
            <a:ext uri="{FF2B5EF4-FFF2-40B4-BE49-F238E27FC236}">
              <a16:creationId xmlns:a16="http://schemas.microsoft.com/office/drawing/2014/main" id="{4DDE1385-ADB9-441A-9082-90D9AFA62F9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47" name="AutoShape 292" descr="mail?cmd=cookie">
          <a:extLst>
            <a:ext uri="{FF2B5EF4-FFF2-40B4-BE49-F238E27FC236}">
              <a16:creationId xmlns:a16="http://schemas.microsoft.com/office/drawing/2014/main" id="{250AA11E-C93B-4D57-BB2E-7D75B3983FE6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48" name="AutoShape 292" descr="mail?cmd=cookie">
          <a:extLst>
            <a:ext uri="{FF2B5EF4-FFF2-40B4-BE49-F238E27FC236}">
              <a16:creationId xmlns:a16="http://schemas.microsoft.com/office/drawing/2014/main" id="{18349182-D484-43A7-9030-8311F09B89B3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733425"/>
    <xdr:sp macro="" textlink="">
      <xdr:nvSpPr>
        <xdr:cNvPr id="749" name="AutoShape 292" descr="mail?cmd=cookie">
          <a:extLst>
            <a:ext uri="{FF2B5EF4-FFF2-40B4-BE49-F238E27FC236}">
              <a16:creationId xmlns:a16="http://schemas.microsoft.com/office/drawing/2014/main" id="{7629ABC7-6DF5-4F65-B59F-3528DBC95342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50" name="AutoShape 292" descr="mail?cmd=cookie">
          <a:extLst>
            <a:ext uri="{FF2B5EF4-FFF2-40B4-BE49-F238E27FC236}">
              <a16:creationId xmlns:a16="http://schemas.microsoft.com/office/drawing/2014/main" id="{4ACE9E4D-E2B2-42A6-B40A-C063A003D074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51" name="AutoShape 292" descr="mail?cmd=cookie">
          <a:extLst>
            <a:ext uri="{FF2B5EF4-FFF2-40B4-BE49-F238E27FC236}">
              <a16:creationId xmlns:a16="http://schemas.microsoft.com/office/drawing/2014/main" id="{E77E109A-FB10-4026-A8C7-555BE826544F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52" name="AutoShape 292" descr="mail?cmd=cookie">
          <a:extLst>
            <a:ext uri="{FF2B5EF4-FFF2-40B4-BE49-F238E27FC236}">
              <a16:creationId xmlns:a16="http://schemas.microsoft.com/office/drawing/2014/main" id="{ACC59C17-2CD1-45D5-9876-AAEE58DCF9E7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140</xdr:row>
      <xdr:rowOff>0</xdr:rowOff>
    </xdr:from>
    <xdr:ext cx="9525" cy="971550"/>
    <xdr:sp macro="" textlink="">
      <xdr:nvSpPr>
        <xdr:cNvPr id="753" name="AutoShape 292" descr="mail?cmd=cookie">
          <a:extLst>
            <a:ext uri="{FF2B5EF4-FFF2-40B4-BE49-F238E27FC236}">
              <a16:creationId xmlns:a16="http://schemas.microsoft.com/office/drawing/2014/main" id="{32ADFE34-B4E1-4E05-B107-361D7FB2D71D}"/>
            </a:ext>
          </a:extLst>
        </xdr:cNvPr>
        <xdr:cNvSpPr>
          <a:spLocks noChangeAspect="1" noChangeArrowheads="1"/>
        </xdr:cNvSpPr>
      </xdr:nvSpPr>
      <xdr:spPr bwMode="auto">
        <a:xfrm>
          <a:off x="0" y="2896552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54" name="AutoShape 292" descr="mail?cmd=cookie">
          <a:extLst>
            <a:ext uri="{FF2B5EF4-FFF2-40B4-BE49-F238E27FC236}">
              <a16:creationId xmlns:a16="http://schemas.microsoft.com/office/drawing/2014/main" id="{16E14C19-CB30-4C92-8809-1A86D8A0D08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55" name="AutoShape 292" descr="mail?cmd=cookie">
          <a:extLst>
            <a:ext uri="{FF2B5EF4-FFF2-40B4-BE49-F238E27FC236}">
              <a16:creationId xmlns:a16="http://schemas.microsoft.com/office/drawing/2014/main" id="{3D2DCD7B-9345-4AD5-BC11-9886BD62536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56" name="AutoShape 292" descr="mail?cmd=cookie">
          <a:extLst>
            <a:ext uri="{FF2B5EF4-FFF2-40B4-BE49-F238E27FC236}">
              <a16:creationId xmlns:a16="http://schemas.microsoft.com/office/drawing/2014/main" id="{42DAC5DB-AE02-48C7-AEF0-4705424C447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57" name="AutoShape 292" descr="mail?cmd=cookie">
          <a:extLst>
            <a:ext uri="{FF2B5EF4-FFF2-40B4-BE49-F238E27FC236}">
              <a16:creationId xmlns:a16="http://schemas.microsoft.com/office/drawing/2014/main" id="{4D89AACA-EEDC-4CF3-9E94-54FEF62AAE4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58" name="AutoShape 292" descr="mail?cmd=cookie">
          <a:extLst>
            <a:ext uri="{FF2B5EF4-FFF2-40B4-BE49-F238E27FC236}">
              <a16:creationId xmlns:a16="http://schemas.microsoft.com/office/drawing/2014/main" id="{2A9E16C7-0F7E-4941-AB2C-47D93EFD7A0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59" name="AutoShape 292" descr="mail?cmd=cookie">
          <a:extLst>
            <a:ext uri="{FF2B5EF4-FFF2-40B4-BE49-F238E27FC236}">
              <a16:creationId xmlns:a16="http://schemas.microsoft.com/office/drawing/2014/main" id="{8F85FE3D-A5C4-4826-91F6-D1938522D33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60" name="AutoShape 292" descr="mail?cmd=cookie">
          <a:extLst>
            <a:ext uri="{FF2B5EF4-FFF2-40B4-BE49-F238E27FC236}">
              <a16:creationId xmlns:a16="http://schemas.microsoft.com/office/drawing/2014/main" id="{32D35356-AD49-42F5-A57F-326F91C930E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61" name="AutoShape 292" descr="mail?cmd=cookie">
          <a:extLst>
            <a:ext uri="{FF2B5EF4-FFF2-40B4-BE49-F238E27FC236}">
              <a16:creationId xmlns:a16="http://schemas.microsoft.com/office/drawing/2014/main" id="{88BF50D4-3C6E-4C46-A273-2E44DD08C92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62" name="AutoShape 292" descr="mail?cmd=cookie">
          <a:extLst>
            <a:ext uri="{FF2B5EF4-FFF2-40B4-BE49-F238E27FC236}">
              <a16:creationId xmlns:a16="http://schemas.microsoft.com/office/drawing/2014/main" id="{218E37C1-EBD6-47DB-B3ED-C358A07054F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63" name="AutoShape 292" descr="mail?cmd=cookie">
          <a:extLst>
            <a:ext uri="{FF2B5EF4-FFF2-40B4-BE49-F238E27FC236}">
              <a16:creationId xmlns:a16="http://schemas.microsoft.com/office/drawing/2014/main" id="{983F0E09-5E84-4EC5-870D-C682CA34879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64" name="AutoShape 292" descr="mail?cmd=cookie">
          <a:extLst>
            <a:ext uri="{FF2B5EF4-FFF2-40B4-BE49-F238E27FC236}">
              <a16:creationId xmlns:a16="http://schemas.microsoft.com/office/drawing/2014/main" id="{AF3BF189-1098-46C5-B460-E4347173CD3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65" name="AutoShape 292" descr="mail?cmd=cookie">
          <a:extLst>
            <a:ext uri="{FF2B5EF4-FFF2-40B4-BE49-F238E27FC236}">
              <a16:creationId xmlns:a16="http://schemas.microsoft.com/office/drawing/2014/main" id="{356C01FE-CD21-4229-A88D-9E05340590A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66" name="AutoShape 292" descr="mail?cmd=cookie">
          <a:extLst>
            <a:ext uri="{FF2B5EF4-FFF2-40B4-BE49-F238E27FC236}">
              <a16:creationId xmlns:a16="http://schemas.microsoft.com/office/drawing/2014/main" id="{5D645BB2-D47B-4321-816A-1EB3BCE8E8A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67" name="AutoShape 292" descr="mail?cmd=cookie">
          <a:extLst>
            <a:ext uri="{FF2B5EF4-FFF2-40B4-BE49-F238E27FC236}">
              <a16:creationId xmlns:a16="http://schemas.microsoft.com/office/drawing/2014/main" id="{74A6008B-1430-4E1E-A826-66EAA85AC3F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68" name="AutoShape 292" descr="mail?cmd=cookie">
          <a:extLst>
            <a:ext uri="{FF2B5EF4-FFF2-40B4-BE49-F238E27FC236}">
              <a16:creationId xmlns:a16="http://schemas.microsoft.com/office/drawing/2014/main" id="{B4ED3EB3-9B8A-4F3A-85D6-DB4F565AB31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69" name="AutoShape 292" descr="mail?cmd=cookie">
          <a:extLst>
            <a:ext uri="{FF2B5EF4-FFF2-40B4-BE49-F238E27FC236}">
              <a16:creationId xmlns:a16="http://schemas.microsoft.com/office/drawing/2014/main" id="{081F16E9-645F-4589-89F3-B1B53418F90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70" name="AutoShape 292" descr="mail?cmd=cookie">
          <a:extLst>
            <a:ext uri="{FF2B5EF4-FFF2-40B4-BE49-F238E27FC236}">
              <a16:creationId xmlns:a16="http://schemas.microsoft.com/office/drawing/2014/main" id="{EA30491B-9410-41D3-9ACE-100ECDFEA7D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71" name="AutoShape 292" descr="mail?cmd=cookie">
          <a:extLst>
            <a:ext uri="{FF2B5EF4-FFF2-40B4-BE49-F238E27FC236}">
              <a16:creationId xmlns:a16="http://schemas.microsoft.com/office/drawing/2014/main" id="{F20B59FA-0956-42FF-90A6-CBE9632AFD9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72" name="AutoShape 292" descr="mail?cmd=cookie">
          <a:extLst>
            <a:ext uri="{FF2B5EF4-FFF2-40B4-BE49-F238E27FC236}">
              <a16:creationId xmlns:a16="http://schemas.microsoft.com/office/drawing/2014/main" id="{420C349B-A7F6-43EC-9D62-802CEA340EB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73" name="AutoShape 292" descr="mail?cmd=cookie">
          <a:extLst>
            <a:ext uri="{FF2B5EF4-FFF2-40B4-BE49-F238E27FC236}">
              <a16:creationId xmlns:a16="http://schemas.microsoft.com/office/drawing/2014/main" id="{09ABE882-8A88-4CD3-946A-E13A9CB0516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74" name="AutoShape 292" descr="mail?cmd=cookie">
          <a:extLst>
            <a:ext uri="{FF2B5EF4-FFF2-40B4-BE49-F238E27FC236}">
              <a16:creationId xmlns:a16="http://schemas.microsoft.com/office/drawing/2014/main" id="{14850359-FA6B-4CE6-B100-C9ED969C11E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75" name="AutoShape 292" descr="mail?cmd=cookie">
          <a:extLst>
            <a:ext uri="{FF2B5EF4-FFF2-40B4-BE49-F238E27FC236}">
              <a16:creationId xmlns:a16="http://schemas.microsoft.com/office/drawing/2014/main" id="{90DF6621-D611-4637-99A0-A0FDFA48663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76" name="AutoShape 292" descr="mail?cmd=cookie">
          <a:extLst>
            <a:ext uri="{FF2B5EF4-FFF2-40B4-BE49-F238E27FC236}">
              <a16:creationId xmlns:a16="http://schemas.microsoft.com/office/drawing/2014/main" id="{EB9711AE-0FEA-4DA3-B4E6-A2D333C3982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77" name="AutoShape 292" descr="mail?cmd=cookie">
          <a:extLst>
            <a:ext uri="{FF2B5EF4-FFF2-40B4-BE49-F238E27FC236}">
              <a16:creationId xmlns:a16="http://schemas.microsoft.com/office/drawing/2014/main" id="{1830DF12-DF53-411A-99D0-761C81A5136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78" name="AutoShape 292" descr="mail?cmd=cookie">
          <a:extLst>
            <a:ext uri="{FF2B5EF4-FFF2-40B4-BE49-F238E27FC236}">
              <a16:creationId xmlns:a16="http://schemas.microsoft.com/office/drawing/2014/main" id="{6F727BA9-12B0-43D7-88EC-03CF4BA87F7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79" name="AutoShape 292" descr="mail?cmd=cookie">
          <a:extLst>
            <a:ext uri="{FF2B5EF4-FFF2-40B4-BE49-F238E27FC236}">
              <a16:creationId xmlns:a16="http://schemas.microsoft.com/office/drawing/2014/main" id="{1200212F-0C2F-4DB0-81DB-24A127147D6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80" name="AutoShape 292" descr="mail?cmd=cookie">
          <a:extLst>
            <a:ext uri="{FF2B5EF4-FFF2-40B4-BE49-F238E27FC236}">
              <a16:creationId xmlns:a16="http://schemas.microsoft.com/office/drawing/2014/main" id="{90AB5B66-DC7B-4F0D-872D-708189C8DBA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81" name="AutoShape 292" descr="mail?cmd=cookie">
          <a:extLst>
            <a:ext uri="{FF2B5EF4-FFF2-40B4-BE49-F238E27FC236}">
              <a16:creationId xmlns:a16="http://schemas.microsoft.com/office/drawing/2014/main" id="{6CE0056F-D0DC-4C89-BCD6-7B69670D94C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82" name="AutoShape 292" descr="mail?cmd=cookie">
          <a:extLst>
            <a:ext uri="{FF2B5EF4-FFF2-40B4-BE49-F238E27FC236}">
              <a16:creationId xmlns:a16="http://schemas.microsoft.com/office/drawing/2014/main" id="{BD3C9506-8F00-4CF4-BBFC-2BFFEBC6AAC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83" name="AutoShape 292" descr="mail?cmd=cookie">
          <a:extLst>
            <a:ext uri="{FF2B5EF4-FFF2-40B4-BE49-F238E27FC236}">
              <a16:creationId xmlns:a16="http://schemas.microsoft.com/office/drawing/2014/main" id="{B14EE373-E91A-4055-ADB6-F4D6578FF1D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84" name="AutoShape 292" descr="mail?cmd=cookie">
          <a:extLst>
            <a:ext uri="{FF2B5EF4-FFF2-40B4-BE49-F238E27FC236}">
              <a16:creationId xmlns:a16="http://schemas.microsoft.com/office/drawing/2014/main" id="{13D46195-89A4-4CB6-AC99-1479A8C8735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85" name="AutoShape 292" descr="mail?cmd=cookie">
          <a:extLst>
            <a:ext uri="{FF2B5EF4-FFF2-40B4-BE49-F238E27FC236}">
              <a16:creationId xmlns:a16="http://schemas.microsoft.com/office/drawing/2014/main" id="{2151DC00-6EDE-4E35-ABF2-BD21D30E504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86" name="AutoShape 292" descr="mail?cmd=cookie">
          <a:extLst>
            <a:ext uri="{FF2B5EF4-FFF2-40B4-BE49-F238E27FC236}">
              <a16:creationId xmlns:a16="http://schemas.microsoft.com/office/drawing/2014/main" id="{586D38DA-D505-4DB4-B7F9-6258E97C3EC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87" name="AutoShape 292" descr="mail?cmd=cookie">
          <a:extLst>
            <a:ext uri="{FF2B5EF4-FFF2-40B4-BE49-F238E27FC236}">
              <a16:creationId xmlns:a16="http://schemas.microsoft.com/office/drawing/2014/main" id="{C8978381-1875-450B-ACAF-37256F150D6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88" name="AutoShape 292" descr="mail?cmd=cookie">
          <a:extLst>
            <a:ext uri="{FF2B5EF4-FFF2-40B4-BE49-F238E27FC236}">
              <a16:creationId xmlns:a16="http://schemas.microsoft.com/office/drawing/2014/main" id="{6AE7F52D-295A-4DC7-95E6-9BC7D3BD51D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89" name="AutoShape 292" descr="mail?cmd=cookie">
          <a:extLst>
            <a:ext uri="{FF2B5EF4-FFF2-40B4-BE49-F238E27FC236}">
              <a16:creationId xmlns:a16="http://schemas.microsoft.com/office/drawing/2014/main" id="{D7BD8809-F003-446B-8BEE-8A4C01087DA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90" name="AutoShape 292" descr="mail?cmd=cookie">
          <a:extLst>
            <a:ext uri="{FF2B5EF4-FFF2-40B4-BE49-F238E27FC236}">
              <a16:creationId xmlns:a16="http://schemas.microsoft.com/office/drawing/2014/main" id="{F3948A0A-671B-4B16-BD37-182E61D604D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91" name="AutoShape 292" descr="mail?cmd=cookie">
          <a:extLst>
            <a:ext uri="{FF2B5EF4-FFF2-40B4-BE49-F238E27FC236}">
              <a16:creationId xmlns:a16="http://schemas.microsoft.com/office/drawing/2014/main" id="{5B8C758D-7F52-4C1E-8193-FA6A862AE8A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92" name="AutoShape 292" descr="mail?cmd=cookie">
          <a:extLst>
            <a:ext uri="{FF2B5EF4-FFF2-40B4-BE49-F238E27FC236}">
              <a16:creationId xmlns:a16="http://schemas.microsoft.com/office/drawing/2014/main" id="{21CCCB04-B3BC-42AA-83A0-D996111BB37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93" name="AutoShape 292" descr="mail?cmd=cookie">
          <a:extLst>
            <a:ext uri="{FF2B5EF4-FFF2-40B4-BE49-F238E27FC236}">
              <a16:creationId xmlns:a16="http://schemas.microsoft.com/office/drawing/2014/main" id="{4AC3674D-2ADD-43CC-89A1-9668607AD22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94" name="AutoShape 292" descr="mail?cmd=cookie">
          <a:extLst>
            <a:ext uri="{FF2B5EF4-FFF2-40B4-BE49-F238E27FC236}">
              <a16:creationId xmlns:a16="http://schemas.microsoft.com/office/drawing/2014/main" id="{97E5D350-20E5-4AD0-BCD5-D9F3F08322B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95" name="AutoShape 292" descr="mail?cmd=cookie">
          <a:extLst>
            <a:ext uri="{FF2B5EF4-FFF2-40B4-BE49-F238E27FC236}">
              <a16:creationId xmlns:a16="http://schemas.microsoft.com/office/drawing/2014/main" id="{1F7B2132-F14D-43E9-9896-355FC7942E3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96" name="AutoShape 292" descr="mail?cmd=cookie">
          <a:extLst>
            <a:ext uri="{FF2B5EF4-FFF2-40B4-BE49-F238E27FC236}">
              <a16:creationId xmlns:a16="http://schemas.microsoft.com/office/drawing/2014/main" id="{E8AED51B-30FF-4D2A-A5DB-179CD72A2E6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797" name="AutoShape 292" descr="mail?cmd=cookie">
          <a:extLst>
            <a:ext uri="{FF2B5EF4-FFF2-40B4-BE49-F238E27FC236}">
              <a16:creationId xmlns:a16="http://schemas.microsoft.com/office/drawing/2014/main" id="{EAB4C57D-8863-4C40-9592-B8D6587030E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98" name="AutoShape 292" descr="mail?cmd=cookie">
          <a:extLst>
            <a:ext uri="{FF2B5EF4-FFF2-40B4-BE49-F238E27FC236}">
              <a16:creationId xmlns:a16="http://schemas.microsoft.com/office/drawing/2014/main" id="{DE333BCB-E0AD-4DCB-A6B1-2F584513D8E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799" name="AutoShape 292" descr="mail?cmd=cookie">
          <a:extLst>
            <a:ext uri="{FF2B5EF4-FFF2-40B4-BE49-F238E27FC236}">
              <a16:creationId xmlns:a16="http://schemas.microsoft.com/office/drawing/2014/main" id="{7A49E32F-5469-45FC-9A5F-9E95FD01A42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00" name="AutoShape 292" descr="mail?cmd=cookie">
          <a:extLst>
            <a:ext uri="{FF2B5EF4-FFF2-40B4-BE49-F238E27FC236}">
              <a16:creationId xmlns:a16="http://schemas.microsoft.com/office/drawing/2014/main" id="{6E96D870-52B4-4978-83E9-6F552B69E85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01" name="AutoShape 292" descr="mail?cmd=cookie">
          <a:extLst>
            <a:ext uri="{FF2B5EF4-FFF2-40B4-BE49-F238E27FC236}">
              <a16:creationId xmlns:a16="http://schemas.microsoft.com/office/drawing/2014/main" id="{532E710F-F9AB-4E6D-B0A4-8356872279F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02" name="AutoShape 292" descr="mail?cmd=cookie">
          <a:extLst>
            <a:ext uri="{FF2B5EF4-FFF2-40B4-BE49-F238E27FC236}">
              <a16:creationId xmlns:a16="http://schemas.microsoft.com/office/drawing/2014/main" id="{1E9BBE4F-55B5-406A-93CC-C3129A0AB7E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03" name="AutoShape 292" descr="mail?cmd=cookie">
          <a:extLst>
            <a:ext uri="{FF2B5EF4-FFF2-40B4-BE49-F238E27FC236}">
              <a16:creationId xmlns:a16="http://schemas.microsoft.com/office/drawing/2014/main" id="{94A5D5B2-992D-4977-8E5D-A4107F70BD3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04" name="AutoShape 292" descr="mail?cmd=cookie">
          <a:extLst>
            <a:ext uri="{FF2B5EF4-FFF2-40B4-BE49-F238E27FC236}">
              <a16:creationId xmlns:a16="http://schemas.microsoft.com/office/drawing/2014/main" id="{0FAB7B2C-484A-4513-8765-59E9E21E4F7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05" name="AutoShape 292" descr="mail?cmd=cookie">
          <a:extLst>
            <a:ext uri="{FF2B5EF4-FFF2-40B4-BE49-F238E27FC236}">
              <a16:creationId xmlns:a16="http://schemas.microsoft.com/office/drawing/2014/main" id="{53E6B532-8CF8-40B2-B89C-4A43E875A94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06" name="AutoShape 292" descr="mail?cmd=cookie">
          <a:extLst>
            <a:ext uri="{FF2B5EF4-FFF2-40B4-BE49-F238E27FC236}">
              <a16:creationId xmlns:a16="http://schemas.microsoft.com/office/drawing/2014/main" id="{2A69A97D-4E64-4105-9203-BF7F8E453A0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07" name="AutoShape 292" descr="mail?cmd=cookie">
          <a:extLst>
            <a:ext uri="{FF2B5EF4-FFF2-40B4-BE49-F238E27FC236}">
              <a16:creationId xmlns:a16="http://schemas.microsoft.com/office/drawing/2014/main" id="{778E4CEA-0E4E-41BF-8AFB-92676E47A49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08" name="AutoShape 292" descr="mail?cmd=cookie">
          <a:extLst>
            <a:ext uri="{FF2B5EF4-FFF2-40B4-BE49-F238E27FC236}">
              <a16:creationId xmlns:a16="http://schemas.microsoft.com/office/drawing/2014/main" id="{904189BB-7CB4-4A8A-B5D0-835115C106A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09" name="AutoShape 292" descr="mail?cmd=cookie">
          <a:extLst>
            <a:ext uri="{FF2B5EF4-FFF2-40B4-BE49-F238E27FC236}">
              <a16:creationId xmlns:a16="http://schemas.microsoft.com/office/drawing/2014/main" id="{5FED003F-E19A-4F1C-A33F-2DBE0133635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10" name="AutoShape 292" descr="mail?cmd=cookie">
          <a:extLst>
            <a:ext uri="{FF2B5EF4-FFF2-40B4-BE49-F238E27FC236}">
              <a16:creationId xmlns:a16="http://schemas.microsoft.com/office/drawing/2014/main" id="{2163F550-43D7-40C7-ABA1-71395DCFFD4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11" name="AutoShape 292" descr="mail?cmd=cookie">
          <a:extLst>
            <a:ext uri="{FF2B5EF4-FFF2-40B4-BE49-F238E27FC236}">
              <a16:creationId xmlns:a16="http://schemas.microsoft.com/office/drawing/2014/main" id="{D02C9B10-D595-4F83-8C5E-7D2E99BF7C7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12" name="AutoShape 292" descr="mail?cmd=cookie">
          <a:extLst>
            <a:ext uri="{FF2B5EF4-FFF2-40B4-BE49-F238E27FC236}">
              <a16:creationId xmlns:a16="http://schemas.microsoft.com/office/drawing/2014/main" id="{BE066BA1-A442-4466-B0FE-332D7E4D137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13" name="AutoShape 292" descr="mail?cmd=cookie">
          <a:extLst>
            <a:ext uri="{FF2B5EF4-FFF2-40B4-BE49-F238E27FC236}">
              <a16:creationId xmlns:a16="http://schemas.microsoft.com/office/drawing/2014/main" id="{D480C2DE-07F5-4842-8963-AED43EA888F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14" name="AutoShape 292" descr="mail?cmd=cookie">
          <a:extLst>
            <a:ext uri="{FF2B5EF4-FFF2-40B4-BE49-F238E27FC236}">
              <a16:creationId xmlns:a16="http://schemas.microsoft.com/office/drawing/2014/main" id="{48181176-F867-4A75-AF3F-5C5D8E5F3EF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15" name="AutoShape 292" descr="mail?cmd=cookie">
          <a:extLst>
            <a:ext uri="{FF2B5EF4-FFF2-40B4-BE49-F238E27FC236}">
              <a16:creationId xmlns:a16="http://schemas.microsoft.com/office/drawing/2014/main" id="{48699286-51F7-4904-B3BD-62F6C092E16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16" name="AutoShape 292" descr="mail?cmd=cookie">
          <a:extLst>
            <a:ext uri="{FF2B5EF4-FFF2-40B4-BE49-F238E27FC236}">
              <a16:creationId xmlns:a16="http://schemas.microsoft.com/office/drawing/2014/main" id="{A5DC299D-FCA3-4B58-A5D0-64017872804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17" name="AutoShape 292" descr="mail?cmd=cookie">
          <a:extLst>
            <a:ext uri="{FF2B5EF4-FFF2-40B4-BE49-F238E27FC236}">
              <a16:creationId xmlns:a16="http://schemas.microsoft.com/office/drawing/2014/main" id="{2175C058-32F3-4067-A50E-1B1E5EDD0CE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18" name="AutoShape 292" descr="mail?cmd=cookie">
          <a:extLst>
            <a:ext uri="{FF2B5EF4-FFF2-40B4-BE49-F238E27FC236}">
              <a16:creationId xmlns:a16="http://schemas.microsoft.com/office/drawing/2014/main" id="{E6A208D0-19D2-4B71-9B10-AADF1DB8991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19" name="AutoShape 292" descr="mail?cmd=cookie">
          <a:extLst>
            <a:ext uri="{FF2B5EF4-FFF2-40B4-BE49-F238E27FC236}">
              <a16:creationId xmlns:a16="http://schemas.microsoft.com/office/drawing/2014/main" id="{0E3A2465-3761-4559-9645-3139F162E1A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20" name="AutoShape 292" descr="mail?cmd=cookie">
          <a:extLst>
            <a:ext uri="{FF2B5EF4-FFF2-40B4-BE49-F238E27FC236}">
              <a16:creationId xmlns:a16="http://schemas.microsoft.com/office/drawing/2014/main" id="{3BB8DF79-150B-45EC-8CA5-AFF5D2ED452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21" name="AutoShape 292" descr="mail?cmd=cookie">
          <a:extLst>
            <a:ext uri="{FF2B5EF4-FFF2-40B4-BE49-F238E27FC236}">
              <a16:creationId xmlns:a16="http://schemas.microsoft.com/office/drawing/2014/main" id="{6F19C683-2D4A-4863-B451-D5E381B2FD9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22" name="AutoShape 292" descr="mail?cmd=cookie">
          <a:extLst>
            <a:ext uri="{FF2B5EF4-FFF2-40B4-BE49-F238E27FC236}">
              <a16:creationId xmlns:a16="http://schemas.microsoft.com/office/drawing/2014/main" id="{7557A84C-A929-43F2-AEC0-3AB29160580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23" name="AutoShape 292" descr="mail?cmd=cookie">
          <a:extLst>
            <a:ext uri="{FF2B5EF4-FFF2-40B4-BE49-F238E27FC236}">
              <a16:creationId xmlns:a16="http://schemas.microsoft.com/office/drawing/2014/main" id="{92F38D9B-92C8-455F-9576-67BA5E22E54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24" name="AutoShape 292" descr="mail?cmd=cookie">
          <a:extLst>
            <a:ext uri="{FF2B5EF4-FFF2-40B4-BE49-F238E27FC236}">
              <a16:creationId xmlns:a16="http://schemas.microsoft.com/office/drawing/2014/main" id="{3E7624E2-6EAE-4C89-9EA2-068A39E8465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25" name="AutoShape 292" descr="mail?cmd=cookie">
          <a:extLst>
            <a:ext uri="{FF2B5EF4-FFF2-40B4-BE49-F238E27FC236}">
              <a16:creationId xmlns:a16="http://schemas.microsoft.com/office/drawing/2014/main" id="{93F24358-640A-4A90-A15A-B4156382E63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26" name="AutoShape 292" descr="mail?cmd=cookie">
          <a:extLst>
            <a:ext uri="{FF2B5EF4-FFF2-40B4-BE49-F238E27FC236}">
              <a16:creationId xmlns:a16="http://schemas.microsoft.com/office/drawing/2014/main" id="{5301956C-459A-402A-BA15-0E23E9B86AA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27" name="AutoShape 292" descr="mail?cmd=cookie">
          <a:extLst>
            <a:ext uri="{FF2B5EF4-FFF2-40B4-BE49-F238E27FC236}">
              <a16:creationId xmlns:a16="http://schemas.microsoft.com/office/drawing/2014/main" id="{53B0B7E3-3DE1-48E5-820E-6E7AC0EAC8D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28" name="AutoShape 292" descr="mail?cmd=cookie">
          <a:extLst>
            <a:ext uri="{FF2B5EF4-FFF2-40B4-BE49-F238E27FC236}">
              <a16:creationId xmlns:a16="http://schemas.microsoft.com/office/drawing/2014/main" id="{E1FEEF04-3BE8-4E2F-9D25-3288AEB3848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29" name="AutoShape 292" descr="mail?cmd=cookie">
          <a:extLst>
            <a:ext uri="{FF2B5EF4-FFF2-40B4-BE49-F238E27FC236}">
              <a16:creationId xmlns:a16="http://schemas.microsoft.com/office/drawing/2014/main" id="{AF4E25CC-969B-441D-BA2F-EFFF158575B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30" name="AutoShape 292" descr="mail?cmd=cookie">
          <a:extLst>
            <a:ext uri="{FF2B5EF4-FFF2-40B4-BE49-F238E27FC236}">
              <a16:creationId xmlns:a16="http://schemas.microsoft.com/office/drawing/2014/main" id="{67CEBF28-BF89-412F-95B3-994DE20C2DB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31" name="AutoShape 292" descr="mail?cmd=cookie">
          <a:extLst>
            <a:ext uri="{FF2B5EF4-FFF2-40B4-BE49-F238E27FC236}">
              <a16:creationId xmlns:a16="http://schemas.microsoft.com/office/drawing/2014/main" id="{5F51D8F5-2740-4F38-A80B-FBD4755BF13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32" name="AutoShape 292" descr="mail?cmd=cookie">
          <a:extLst>
            <a:ext uri="{FF2B5EF4-FFF2-40B4-BE49-F238E27FC236}">
              <a16:creationId xmlns:a16="http://schemas.microsoft.com/office/drawing/2014/main" id="{DDF8F545-E415-4B63-9490-78476C7804C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33" name="AutoShape 292" descr="mail?cmd=cookie">
          <a:extLst>
            <a:ext uri="{FF2B5EF4-FFF2-40B4-BE49-F238E27FC236}">
              <a16:creationId xmlns:a16="http://schemas.microsoft.com/office/drawing/2014/main" id="{9F0A71D8-6645-4B6C-BF73-1882CA9682F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34" name="AutoShape 292" descr="mail?cmd=cookie">
          <a:extLst>
            <a:ext uri="{FF2B5EF4-FFF2-40B4-BE49-F238E27FC236}">
              <a16:creationId xmlns:a16="http://schemas.microsoft.com/office/drawing/2014/main" id="{ABE5C9A4-3DCF-4FB3-984D-2DFBD2D5C77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35" name="AutoShape 292" descr="mail?cmd=cookie">
          <a:extLst>
            <a:ext uri="{FF2B5EF4-FFF2-40B4-BE49-F238E27FC236}">
              <a16:creationId xmlns:a16="http://schemas.microsoft.com/office/drawing/2014/main" id="{D0841DD2-C877-4A5B-8122-53F818B1F78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36" name="AutoShape 292" descr="mail?cmd=cookie">
          <a:extLst>
            <a:ext uri="{FF2B5EF4-FFF2-40B4-BE49-F238E27FC236}">
              <a16:creationId xmlns:a16="http://schemas.microsoft.com/office/drawing/2014/main" id="{9974B545-4D7D-4CA9-8275-3972BE9EBDC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37" name="AutoShape 292" descr="mail?cmd=cookie">
          <a:extLst>
            <a:ext uri="{FF2B5EF4-FFF2-40B4-BE49-F238E27FC236}">
              <a16:creationId xmlns:a16="http://schemas.microsoft.com/office/drawing/2014/main" id="{64E9A9AA-5482-4C71-A617-761922AE33A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38" name="AutoShape 292" descr="mail?cmd=cookie">
          <a:extLst>
            <a:ext uri="{FF2B5EF4-FFF2-40B4-BE49-F238E27FC236}">
              <a16:creationId xmlns:a16="http://schemas.microsoft.com/office/drawing/2014/main" id="{DB523084-B220-478D-BDC3-F50C4864895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39" name="AutoShape 292" descr="mail?cmd=cookie">
          <a:extLst>
            <a:ext uri="{FF2B5EF4-FFF2-40B4-BE49-F238E27FC236}">
              <a16:creationId xmlns:a16="http://schemas.microsoft.com/office/drawing/2014/main" id="{734B3F8C-2B7E-445E-B04D-ABE126F9399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40" name="AutoShape 292" descr="mail?cmd=cookie">
          <a:extLst>
            <a:ext uri="{FF2B5EF4-FFF2-40B4-BE49-F238E27FC236}">
              <a16:creationId xmlns:a16="http://schemas.microsoft.com/office/drawing/2014/main" id="{65E59D14-A1F9-4ABA-8C6F-C52521FA48A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41" name="AutoShape 292" descr="mail?cmd=cookie">
          <a:extLst>
            <a:ext uri="{FF2B5EF4-FFF2-40B4-BE49-F238E27FC236}">
              <a16:creationId xmlns:a16="http://schemas.microsoft.com/office/drawing/2014/main" id="{FDAFC503-C7DC-4FE2-91FD-075C523A28E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42" name="AutoShape 292" descr="mail?cmd=cookie">
          <a:extLst>
            <a:ext uri="{FF2B5EF4-FFF2-40B4-BE49-F238E27FC236}">
              <a16:creationId xmlns:a16="http://schemas.microsoft.com/office/drawing/2014/main" id="{E68524B9-F60E-40D1-8B06-605A371012F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43" name="AutoShape 292" descr="mail?cmd=cookie">
          <a:extLst>
            <a:ext uri="{FF2B5EF4-FFF2-40B4-BE49-F238E27FC236}">
              <a16:creationId xmlns:a16="http://schemas.microsoft.com/office/drawing/2014/main" id="{6DBE4C16-933C-45D8-8448-B5FA2BA2EBE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44" name="AutoShape 292" descr="mail?cmd=cookie">
          <a:extLst>
            <a:ext uri="{FF2B5EF4-FFF2-40B4-BE49-F238E27FC236}">
              <a16:creationId xmlns:a16="http://schemas.microsoft.com/office/drawing/2014/main" id="{B279D585-167C-4262-A008-5C1F82B94C9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45" name="AutoShape 292" descr="mail?cmd=cookie">
          <a:extLst>
            <a:ext uri="{FF2B5EF4-FFF2-40B4-BE49-F238E27FC236}">
              <a16:creationId xmlns:a16="http://schemas.microsoft.com/office/drawing/2014/main" id="{DEA8B8EB-B3D3-463E-B3C0-43A9763045C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46" name="AutoShape 292" descr="mail?cmd=cookie">
          <a:extLst>
            <a:ext uri="{FF2B5EF4-FFF2-40B4-BE49-F238E27FC236}">
              <a16:creationId xmlns:a16="http://schemas.microsoft.com/office/drawing/2014/main" id="{DB783453-92E2-462B-A21F-22AE08DE0F9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47" name="AutoShape 292" descr="mail?cmd=cookie">
          <a:extLst>
            <a:ext uri="{FF2B5EF4-FFF2-40B4-BE49-F238E27FC236}">
              <a16:creationId xmlns:a16="http://schemas.microsoft.com/office/drawing/2014/main" id="{7569A5FA-B4A0-465A-99E7-54D03B90921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48" name="AutoShape 292" descr="mail?cmd=cookie">
          <a:extLst>
            <a:ext uri="{FF2B5EF4-FFF2-40B4-BE49-F238E27FC236}">
              <a16:creationId xmlns:a16="http://schemas.microsoft.com/office/drawing/2014/main" id="{B6BE6718-ECE5-4D6D-B92F-7405894E304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49" name="AutoShape 292" descr="mail?cmd=cookie">
          <a:extLst>
            <a:ext uri="{FF2B5EF4-FFF2-40B4-BE49-F238E27FC236}">
              <a16:creationId xmlns:a16="http://schemas.microsoft.com/office/drawing/2014/main" id="{47B2D01E-93B4-4D7A-8768-F85E807AF9B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50" name="AutoShape 292" descr="mail?cmd=cookie">
          <a:extLst>
            <a:ext uri="{FF2B5EF4-FFF2-40B4-BE49-F238E27FC236}">
              <a16:creationId xmlns:a16="http://schemas.microsoft.com/office/drawing/2014/main" id="{7CED92F0-80BA-45D4-81D2-DC79639FA41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51" name="AutoShape 292" descr="mail?cmd=cookie">
          <a:extLst>
            <a:ext uri="{FF2B5EF4-FFF2-40B4-BE49-F238E27FC236}">
              <a16:creationId xmlns:a16="http://schemas.microsoft.com/office/drawing/2014/main" id="{1F92496B-5A5B-488A-9458-8A53744217B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52" name="AutoShape 292" descr="mail?cmd=cookie">
          <a:extLst>
            <a:ext uri="{FF2B5EF4-FFF2-40B4-BE49-F238E27FC236}">
              <a16:creationId xmlns:a16="http://schemas.microsoft.com/office/drawing/2014/main" id="{5B8FBFE4-E2E3-4465-9CC3-1B50C5E2FA8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53" name="AutoShape 292" descr="mail?cmd=cookie">
          <a:extLst>
            <a:ext uri="{FF2B5EF4-FFF2-40B4-BE49-F238E27FC236}">
              <a16:creationId xmlns:a16="http://schemas.microsoft.com/office/drawing/2014/main" id="{91E4FE4D-9C7A-47B8-B960-2380CD89C15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54" name="AutoShape 292" descr="mail?cmd=cookie">
          <a:extLst>
            <a:ext uri="{FF2B5EF4-FFF2-40B4-BE49-F238E27FC236}">
              <a16:creationId xmlns:a16="http://schemas.microsoft.com/office/drawing/2014/main" id="{DA578A0E-FF0E-4F03-B6A2-C81E232A70F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55" name="AutoShape 292" descr="mail?cmd=cookie">
          <a:extLst>
            <a:ext uri="{FF2B5EF4-FFF2-40B4-BE49-F238E27FC236}">
              <a16:creationId xmlns:a16="http://schemas.microsoft.com/office/drawing/2014/main" id="{23A5C2BE-3D5E-439D-9659-44DD5FEE7F2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56" name="AutoShape 292" descr="mail?cmd=cookie">
          <a:extLst>
            <a:ext uri="{FF2B5EF4-FFF2-40B4-BE49-F238E27FC236}">
              <a16:creationId xmlns:a16="http://schemas.microsoft.com/office/drawing/2014/main" id="{F0B1F070-1474-48C2-8CD7-B643DFDB5CE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57" name="AutoShape 292" descr="mail?cmd=cookie">
          <a:extLst>
            <a:ext uri="{FF2B5EF4-FFF2-40B4-BE49-F238E27FC236}">
              <a16:creationId xmlns:a16="http://schemas.microsoft.com/office/drawing/2014/main" id="{A8E624AE-C9B5-40D4-A5C7-4CF17FC7982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58" name="AutoShape 292" descr="mail?cmd=cookie">
          <a:extLst>
            <a:ext uri="{FF2B5EF4-FFF2-40B4-BE49-F238E27FC236}">
              <a16:creationId xmlns:a16="http://schemas.microsoft.com/office/drawing/2014/main" id="{99827688-60A4-4607-A06C-127F0C83684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59" name="AutoShape 292" descr="mail?cmd=cookie">
          <a:extLst>
            <a:ext uri="{FF2B5EF4-FFF2-40B4-BE49-F238E27FC236}">
              <a16:creationId xmlns:a16="http://schemas.microsoft.com/office/drawing/2014/main" id="{2B3FE12C-18F3-4C3B-9A38-146AD00D7AE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60" name="AutoShape 292" descr="mail?cmd=cookie">
          <a:extLst>
            <a:ext uri="{FF2B5EF4-FFF2-40B4-BE49-F238E27FC236}">
              <a16:creationId xmlns:a16="http://schemas.microsoft.com/office/drawing/2014/main" id="{5A68A17F-03F5-48FC-8DF4-CCDA4680E1D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61" name="AutoShape 292" descr="mail?cmd=cookie">
          <a:extLst>
            <a:ext uri="{FF2B5EF4-FFF2-40B4-BE49-F238E27FC236}">
              <a16:creationId xmlns:a16="http://schemas.microsoft.com/office/drawing/2014/main" id="{7AB8AC53-646E-4F2A-90E3-0519179D838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62" name="AutoShape 292" descr="mail?cmd=cookie">
          <a:extLst>
            <a:ext uri="{FF2B5EF4-FFF2-40B4-BE49-F238E27FC236}">
              <a16:creationId xmlns:a16="http://schemas.microsoft.com/office/drawing/2014/main" id="{4757495D-C42D-4185-BC8D-CEF094F5BE2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63" name="AutoShape 292" descr="mail?cmd=cookie">
          <a:extLst>
            <a:ext uri="{FF2B5EF4-FFF2-40B4-BE49-F238E27FC236}">
              <a16:creationId xmlns:a16="http://schemas.microsoft.com/office/drawing/2014/main" id="{96517BDD-C2DD-4AB0-8F1F-3432B15DE15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64" name="AutoShape 292" descr="mail?cmd=cookie">
          <a:extLst>
            <a:ext uri="{FF2B5EF4-FFF2-40B4-BE49-F238E27FC236}">
              <a16:creationId xmlns:a16="http://schemas.microsoft.com/office/drawing/2014/main" id="{9A2DA7E3-0950-4715-A35B-68D3915A099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65" name="AutoShape 292" descr="mail?cmd=cookie">
          <a:extLst>
            <a:ext uri="{FF2B5EF4-FFF2-40B4-BE49-F238E27FC236}">
              <a16:creationId xmlns:a16="http://schemas.microsoft.com/office/drawing/2014/main" id="{1F84BEAF-B927-4D12-8D62-BFE28DEE9F9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66" name="AutoShape 292" descr="mail?cmd=cookie">
          <a:extLst>
            <a:ext uri="{FF2B5EF4-FFF2-40B4-BE49-F238E27FC236}">
              <a16:creationId xmlns:a16="http://schemas.microsoft.com/office/drawing/2014/main" id="{B5433C39-FE53-4602-9836-8F3A7A3AB9A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67" name="AutoShape 292" descr="mail?cmd=cookie">
          <a:extLst>
            <a:ext uri="{FF2B5EF4-FFF2-40B4-BE49-F238E27FC236}">
              <a16:creationId xmlns:a16="http://schemas.microsoft.com/office/drawing/2014/main" id="{5B11B3EF-4602-4A24-9A40-811D254B973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68" name="AutoShape 292" descr="mail?cmd=cookie">
          <a:extLst>
            <a:ext uri="{FF2B5EF4-FFF2-40B4-BE49-F238E27FC236}">
              <a16:creationId xmlns:a16="http://schemas.microsoft.com/office/drawing/2014/main" id="{AD03E77E-272B-45AD-83A4-2B16A640360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69" name="AutoShape 292" descr="mail?cmd=cookie">
          <a:extLst>
            <a:ext uri="{FF2B5EF4-FFF2-40B4-BE49-F238E27FC236}">
              <a16:creationId xmlns:a16="http://schemas.microsoft.com/office/drawing/2014/main" id="{F53448ED-484D-4927-BB83-EA676BFB38D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70" name="AutoShape 292" descr="mail?cmd=cookie">
          <a:extLst>
            <a:ext uri="{FF2B5EF4-FFF2-40B4-BE49-F238E27FC236}">
              <a16:creationId xmlns:a16="http://schemas.microsoft.com/office/drawing/2014/main" id="{71ED23FC-1CE0-469D-AEC1-189A63CFDE6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71" name="AutoShape 292" descr="mail?cmd=cookie">
          <a:extLst>
            <a:ext uri="{FF2B5EF4-FFF2-40B4-BE49-F238E27FC236}">
              <a16:creationId xmlns:a16="http://schemas.microsoft.com/office/drawing/2014/main" id="{F0421026-39EA-4118-A543-F3311B420B2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72" name="AutoShape 292" descr="mail?cmd=cookie">
          <a:extLst>
            <a:ext uri="{FF2B5EF4-FFF2-40B4-BE49-F238E27FC236}">
              <a16:creationId xmlns:a16="http://schemas.microsoft.com/office/drawing/2014/main" id="{469DF439-9DC6-4C39-B3A0-BAAB27C47BE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73" name="AutoShape 292" descr="mail?cmd=cookie">
          <a:extLst>
            <a:ext uri="{FF2B5EF4-FFF2-40B4-BE49-F238E27FC236}">
              <a16:creationId xmlns:a16="http://schemas.microsoft.com/office/drawing/2014/main" id="{280B5348-98E3-4C23-89D1-BB608CCE62B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74" name="AutoShape 292" descr="mail?cmd=cookie">
          <a:extLst>
            <a:ext uri="{FF2B5EF4-FFF2-40B4-BE49-F238E27FC236}">
              <a16:creationId xmlns:a16="http://schemas.microsoft.com/office/drawing/2014/main" id="{0478F428-A9E2-456C-824C-B715EA26833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75" name="AutoShape 292" descr="mail?cmd=cookie">
          <a:extLst>
            <a:ext uri="{FF2B5EF4-FFF2-40B4-BE49-F238E27FC236}">
              <a16:creationId xmlns:a16="http://schemas.microsoft.com/office/drawing/2014/main" id="{6617FE30-0BF6-4C1D-9206-D5BC2ACEF49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76" name="AutoShape 292" descr="mail?cmd=cookie">
          <a:extLst>
            <a:ext uri="{FF2B5EF4-FFF2-40B4-BE49-F238E27FC236}">
              <a16:creationId xmlns:a16="http://schemas.microsoft.com/office/drawing/2014/main" id="{79A30DC3-B145-456D-B8A9-870CD9C4B4A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77" name="AutoShape 292" descr="mail?cmd=cookie">
          <a:extLst>
            <a:ext uri="{FF2B5EF4-FFF2-40B4-BE49-F238E27FC236}">
              <a16:creationId xmlns:a16="http://schemas.microsoft.com/office/drawing/2014/main" id="{EC7D9540-1EF4-4616-AA9C-7F932EACCB3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78" name="AutoShape 292" descr="mail?cmd=cookie">
          <a:extLst>
            <a:ext uri="{FF2B5EF4-FFF2-40B4-BE49-F238E27FC236}">
              <a16:creationId xmlns:a16="http://schemas.microsoft.com/office/drawing/2014/main" id="{859C328B-E756-4007-B2CF-FFB1E65FB0A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79" name="AutoShape 292" descr="mail?cmd=cookie">
          <a:extLst>
            <a:ext uri="{FF2B5EF4-FFF2-40B4-BE49-F238E27FC236}">
              <a16:creationId xmlns:a16="http://schemas.microsoft.com/office/drawing/2014/main" id="{6EAA3521-545A-4006-83BA-12D8EEB5046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80" name="AutoShape 292" descr="mail?cmd=cookie">
          <a:extLst>
            <a:ext uri="{FF2B5EF4-FFF2-40B4-BE49-F238E27FC236}">
              <a16:creationId xmlns:a16="http://schemas.microsoft.com/office/drawing/2014/main" id="{13EAFFF6-CCA1-4963-AE10-94158500C36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81" name="AutoShape 292" descr="mail?cmd=cookie">
          <a:extLst>
            <a:ext uri="{FF2B5EF4-FFF2-40B4-BE49-F238E27FC236}">
              <a16:creationId xmlns:a16="http://schemas.microsoft.com/office/drawing/2014/main" id="{F89A63E6-80B0-4C84-9603-495077809BC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82" name="AutoShape 292" descr="mail?cmd=cookie">
          <a:extLst>
            <a:ext uri="{FF2B5EF4-FFF2-40B4-BE49-F238E27FC236}">
              <a16:creationId xmlns:a16="http://schemas.microsoft.com/office/drawing/2014/main" id="{2A02657B-FC3A-4470-813D-DBF536BE4BB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83" name="AutoShape 292" descr="mail?cmd=cookie">
          <a:extLst>
            <a:ext uri="{FF2B5EF4-FFF2-40B4-BE49-F238E27FC236}">
              <a16:creationId xmlns:a16="http://schemas.microsoft.com/office/drawing/2014/main" id="{8E91ADC6-BC27-4C53-B08F-A16EA6E5371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84" name="AutoShape 292" descr="mail?cmd=cookie">
          <a:extLst>
            <a:ext uri="{FF2B5EF4-FFF2-40B4-BE49-F238E27FC236}">
              <a16:creationId xmlns:a16="http://schemas.microsoft.com/office/drawing/2014/main" id="{C8138850-A89E-4FD2-9530-D74736E8EBD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733425"/>
    <xdr:sp macro="" textlink="">
      <xdr:nvSpPr>
        <xdr:cNvPr id="885" name="AutoShape 292" descr="mail?cmd=cookie">
          <a:extLst>
            <a:ext uri="{FF2B5EF4-FFF2-40B4-BE49-F238E27FC236}">
              <a16:creationId xmlns:a16="http://schemas.microsoft.com/office/drawing/2014/main" id="{56B85AB5-E58A-498F-8F73-552AD017DA1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86" name="AutoShape 292" descr="mail?cmd=cookie">
          <a:extLst>
            <a:ext uri="{FF2B5EF4-FFF2-40B4-BE49-F238E27FC236}">
              <a16:creationId xmlns:a16="http://schemas.microsoft.com/office/drawing/2014/main" id="{A0FADA76-0737-4D6B-8C85-EFA92A00B63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87" name="AutoShape 292" descr="mail?cmd=cookie">
          <a:extLst>
            <a:ext uri="{FF2B5EF4-FFF2-40B4-BE49-F238E27FC236}">
              <a16:creationId xmlns:a16="http://schemas.microsoft.com/office/drawing/2014/main" id="{073BD3CC-EFEB-4469-8A0E-3A27BD11B67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88" name="AutoShape 292" descr="mail?cmd=cookie">
          <a:extLst>
            <a:ext uri="{FF2B5EF4-FFF2-40B4-BE49-F238E27FC236}">
              <a16:creationId xmlns:a16="http://schemas.microsoft.com/office/drawing/2014/main" id="{4F6DA455-D8EB-4266-AE09-38E89994B5F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141</xdr:row>
      <xdr:rowOff>0</xdr:rowOff>
    </xdr:from>
    <xdr:ext cx="9525" cy="971550"/>
    <xdr:sp macro="" textlink="">
      <xdr:nvSpPr>
        <xdr:cNvPr id="889" name="AutoShape 292" descr="mail?cmd=cookie">
          <a:extLst>
            <a:ext uri="{FF2B5EF4-FFF2-40B4-BE49-F238E27FC236}">
              <a16:creationId xmlns:a16="http://schemas.microsoft.com/office/drawing/2014/main" id="{1C9A1EBB-F1A2-437A-AC7D-9CE7162A521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90" name="AutoShape 292" descr="mail?cmd=cookie">
          <a:extLst>
            <a:ext uri="{FF2B5EF4-FFF2-40B4-BE49-F238E27FC236}">
              <a16:creationId xmlns:a16="http://schemas.microsoft.com/office/drawing/2014/main" id="{15D318FE-8FC4-472B-8335-85D12BBB66E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91" name="AutoShape 292" descr="mail?cmd=cookie">
          <a:extLst>
            <a:ext uri="{FF2B5EF4-FFF2-40B4-BE49-F238E27FC236}">
              <a16:creationId xmlns:a16="http://schemas.microsoft.com/office/drawing/2014/main" id="{A394371C-D45E-4A41-8A3E-7E33EAADAC5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92" name="AutoShape 292" descr="mail?cmd=cookie">
          <a:extLst>
            <a:ext uri="{FF2B5EF4-FFF2-40B4-BE49-F238E27FC236}">
              <a16:creationId xmlns:a16="http://schemas.microsoft.com/office/drawing/2014/main" id="{11F35061-51F5-4001-AAC6-24485DED4E5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93" name="AutoShape 292" descr="mail?cmd=cookie">
          <a:extLst>
            <a:ext uri="{FF2B5EF4-FFF2-40B4-BE49-F238E27FC236}">
              <a16:creationId xmlns:a16="http://schemas.microsoft.com/office/drawing/2014/main" id="{7651B0BE-21AE-4E54-82EB-043E75EBC15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894" name="AutoShape 292" descr="mail?cmd=cookie">
          <a:extLst>
            <a:ext uri="{FF2B5EF4-FFF2-40B4-BE49-F238E27FC236}">
              <a16:creationId xmlns:a16="http://schemas.microsoft.com/office/drawing/2014/main" id="{E28A7C47-D036-48F8-90B9-F3CB37EB0E0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895" name="AutoShape 292" descr="mail?cmd=cookie">
          <a:extLst>
            <a:ext uri="{FF2B5EF4-FFF2-40B4-BE49-F238E27FC236}">
              <a16:creationId xmlns:a16="http://schemas.microsoft.com/office/drawing/2014/main" id="{3D6DC4FC-DDA5-4C31-9BA5-245B0897A9A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896" name="AutoShape 292" descr="mail?cmd=cookie">
          <a:extLst>
            <a:ext uri="{FF2B5EF4-FFF2-40B4-BE49-F238E27FC236}">
              <a16:creationId xmlns:a16="http://schemas.microsoft.com/office/drawing/2014/main" id="{54E5D9D5-000C-4B7F-A631-2FB82C6A9B1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897" name="AutoShape 292" descr="mail?cmd=cookie">
          <a:extLst>
            <a:ext uri="{FF2B5EF4-FFF2-40B4-BE49-F238E27FC236}">
              <a16:creationId xmlns:a16="http://schemas.microsoft.com/office/drawing/2014/main" id="{7B298C43-ED98-4E2D-B161-F361D97D0CE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98" name="AutoShape 292" descr="mail?cmd=cookie">
          <a:extLst>
            <a:ext uri="{FF2B5EF4-FFF2-40B4-BE49-F238E27FC236}">
              <a16:creationId xmlns:a16="http://schemas.microsoft.com/office/drawing/2014/main" id="{F1EA21B9-FE3C-4E1B-8F67-191DD5DE750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899" name="AutoShape 292" descr="mail?cmd=cookie">
          <a:extLst>
            <a:ext uri="{FF2B5EF4-FFF2-40B4-BE49-F238E27FC236}">
              <a16:creationId xmlns:a16="http://schemas.microsoft.com/office/drawing/2014/main" id="{E1CFFB1F-8F8E-4B56-88C8-216FBD1B02E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00" name="AutoShape 292" descr="mail?cmd=cookie">
          <a:extLst>
            <a:ext uri="{FF2B5EF4-FFF2-40B4-BE49-F238E27FC236}">
              <a16:creationId xmlns:a16="http://schemas.microsoft.com/office/drawing/2014/main" id="{E5C364B9-32D0-42AF-8F65-78837F3D86B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01" name="AutoShape 292" descr="mail?cmd=cookie">
          <a:extLst>
            <a:ext uri="{FF2B5EF4-FFF2-40B4-BE49-F238E27FC236}">
              <a16:creationId xmlns:a16="http://schemas.microsoft.com/office/drawing/2014/main" id="{7C5AC471-2D09-4B88-85FA-96E86D95E80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02" name="AutoShape 292" descr="mail?cmd=cookie">
          <a:extLst>
            <a:ext uri="{FF2B5EF4-FFF2-40B4-BE49-F238E27FC236}">
              <a16:creationId xmlns:a16="http://schemas.microsoft.com/office/drawing/2014/main" id="{AF600A12-77A0-47FC-82E3-E423D8F3E6D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03" name="AutoShape 292" descr="mail?cmd=cookie">
          <a:extLst>
            <a:ext uri="{FF2B5EF4-FFF2-40B4-BE49-F238E27FC236}">
              <a16:creationId xmlns:a16="http://schemas.microsoft.com/office/drawing/2014/main" id="{98342E91-4EE6-4652-96C3-C0DAAFAA031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04" name="AutoShape 292" descr="mail?cmd=cookie">
          <a:extLst>
            <a:ext uri="{FF2B5EF4-FFF2-40B4-BE49-F238E27FC236}">
              <a16:creationId xmlns:a16="http://schemas.microsoft.com/office/drawing/2014/main" id="{9AE2CF60-BAE7-425E-87FE-E318CF7374D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05" name="AutoShape 292" descr="mail?cmd=cookie">
          <a:extLst>
            <a:ext uri="{FF2B5EF4-FFF2-40B4-BE49-F238E27FC236}">
              <a16:creationId xmlns:a16="http://schemas.microsoft.com/office/drawing/2014/main" id="{7E6D53B2-1327-441F-986F-759C9E9E869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06" name="AutoShape 292" descr="mail?cmd=cookie">
          <a:extLst>
            <a:ext uri="{FF2B5EF4-FFF2-40B4-BE49-F238E27FC236}">
              <a16:creationId xmlns:a16="http://schemas.microsoft.com/office/drawing/2014/main" id="{C54EB4C0-9449-40D8-B8B6-3E2015B9D5F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07" name="AutoShape 292" descr="mail?cmd=cookie">
          <a:extLst>
            <a:ext uri="{FF2B5EF4-FFF2-40B4-BE49-F238E27FC236}">
              <a16:creationId xmlns:a16="http://schemas.microsoft.com/office/drawing/2014/main" id="{A35AA9E4-C603-4CFC-A8DC-2A710C6141B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08" name="AutoShape 292" descr="mail?cmd=cookie">
          <a:extLst>
            <a:ext uri="{FF2B5EF4-FFF2-40B4-BE49-F238E27FC236}">
              <a16:creationId xmlns:a16="http://schemas.microsoft.com/office/drawing/2014/main" id="{ABFC3F9B-586C-4197-82E8-19601F32DBB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09" name="AutoShape 292" descr="mail?cmd=cookie">
          <a:extLst>
            <a:ext uri="{FF2B5EF4-FFF2-40B4-BE49-F238E27FC236}">
              <a16:creationId xmlns:a16="http://schemas.microsoft.com/office/drawing/2014/main" id="{A0615DF2-4A98-4AB4-AF2D-7211C437E8A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10" name="AutoShape 292" descr="mail?cmd=cookie">
          <a:extLst>
            <a:ext uri="{FF2B5EF4-FFF2-40B4-BE49-F238E27FC236}">
              <a16:creationId xmlns:a16="http://schemas.microsoft.com/office/drawing/2014/main" id="{B257CBD4-B884-4357-885C-007A602D38F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11" name="AutoShape 292" descr="mail?cmd=cookie">
          <a:extLst>
            <a:ext uri="{FF2B5EF4-FFF2-40B4-BE49-F238E27FC236}">
              <a16:creationId xmlns:a16="http://schemas.microsoft.com/office/drawing/2014/main" id="{63DE96D9-0C15-4210-A4F7-F3C5BFFFC1B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12" name="AutoShape 292" descr="mail?cmd=cookie">
          <a:extLst>
            <a:ext uri="{FF2B5EF4-FFF2-40B4-BE49-F238E27FC236}">
              <a16:creationId xmlns:a16="http://schemas.microsoft.com/office/drawing/2014/main" id="{8B19EACD-E423-4791-B394-796DB873BD9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13" name="AutoShape 292" descr="mail?cmd=cookie">
          <a:extLst>
            <a:ext uri="{FF2B5EF4-FFF2-40B4-BE49-F238E27FC236}">
              <a16:creationId xmlns:a16="http://schemas.microsoft.com/office/drawing/2014/main" id="{E6121A5B-4C83-42F4-A84A-29B5F436C76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14" name="AutoShape 292" descr="mail?cmd=cookie">
          <a:extLst>
            <a:ext uri="{FF2B5EF4-FFF2-40B4-BE49-F238E27FC236}">
              <a16:creationId xmlns:a16="http://schemas.microsoft.com/office/drawing/2014/main" id="{1508C287-3767-4869-BAF3-9E65110EA41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15" name="AutoShape 292" descr="mail?cmd=cookie">
          <a:extLst>
            <a:ext uri="{FF2B5EF4-FFF2-40B4-BE49-F238E27FC236}">
              <a16:creationId xmlns:a16="http://schemas.microsoft.com/office/drawing/2014/main" id="{A817EC6F-BE75-4DF1-92AB-D9F45265EBF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16" name="AutoShape 292" descr="mail?cmd=cookie">
          <a:extLst>
            <a:ext uri="{FF2B5EF4-FFF2-40B4-BE49-F238E27FC236}">
              <a16:creationId xmlns:a16="http://schemas.microsoft.com/office/drawing/2014/main" id="{DA186C94-879D-4720-8B0A-00FC68E627D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17" name="AutoShape 292" descr="mail?cmd=cookie">
          <a:extLst>
            <a:ext uri="{FF2B5EF4-FFF2-40B4-BE49-F238E27FC236}">
              <a16:creationId xmlns:a16="http://schemas.microsoft.com/office/drawing/2014/main" id="{9F62CF46-5822-499A-AC3A-8ED4A9A98CC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18" name="AutoShape 292" descr="mail?cmd=cookie">
          <a:extLst>
            <a:ext uri="{FF2B5EF4-FFF2-40B4-BE49-F238E27FC236}">
              <a16:creationId xmlns:a16="http://schemas.microsoft.com/office/drawing/2014/main" id="{D88514D7-6450-4818-BDCE-502FF46AB10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19" name="AutoShape 292" descr="mail?cmd=cookie">
          <a:extLst>
            <a:ext uri="{FF2B5EF4-FFF2-40B4-BE49-F238E27FC236}">
              <a16:creationId xmlns:a16="http://schemas.microsoft.com/office/drawing/2014/main" id="{539DBD1B-801B-4A12-B06D-B8A6187698E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20" name="AutoShape 292" descr="mail?cmd=cookie">
          <a:extLst>
            <a:ext uri="{FF2B5EF4-FFF2-40B4-BE49-F238E27FC236}">
              <a16:creationId xmlns:a16="http://schemas.microsoft.com/office/drawing/2014/main" id="{56DD9F15-0316-47C9-99FD-0E6A05469EC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21" name="AutoShape 292" descr="mail?cmd=cookie">
          <a:extLst>
            <a:ext uri="{FF2B5EF4-FFF2-40B4-BE49-F238E27FC236}">
              <a16:creationId xmlns:a16="http://schemas.microsoft.com/office/drawing/2014/main" id="{808316AC-DFF3-4CE6-82BF-12A31696F01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22" name="AutoShape 292" descr="mail?cmd=cookie">
          <a:extLst>
            <a:ext uri="{FF2B5EF4-FFF2-40B4-BE49-F238E27FC236}">
              <a16:creationId xmlns:a16="http://schemas.microsoft.com/office/drawing/2014/main" id="{85BBC168-F5B9-4B1E-855F-A67D38ACE2C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23" name="AutoShape 292" descr="mail?cmd=cookie">
          <a:extLst>
            <a:ext uri="{FF2B5EF4-FFF2-40B4-BE49-F238E27FC236}">
              <a16:creationId xmlns:a16="http://schemas.microsoft.com/office/drawing/2014/main" id="{6A43DA3B-EB19-4636-BC69-F4844C5832D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24" name="AutoShape 292" descr="mail?cmd=cookie">
          <a:extLst>
            <a:ext uri="{FF2B5EF4-FFF2-40B4-BE49-F238E27FC236}">
              <a16:creationId xmlns:a16="http://schemas.microsoft.com/office/drawing/2014/main" id="{C386A652-3E63-4DDE-A98A-966DC590607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25" name="AutoShape 292" descr="mail?cmd=cookie">
          <a:extLst>
            <a:ext uri="{FF2B5EF4-FFF2-40B4-BE49-F238E27FC236}">
              <a16:creationId xmlns:a16="http://schemas.microsoft.com/office/drawing/2014/main" id="{0921EF14-583B-4D5D-9802-09C64C4BD02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26" name="AutoShape 292" descr="mail?cmd=cookie">
          <a:extLst>
            <a:ext uri="{FF2B5EF4-FFF2-40B4-BE49-F238E27FC236}">
              <a16:creationId xmlns:a16="http://schemas.microsoft.com/office/drawing/2014/main" id="{974430C8-614E-4F65-B17C-7915CAC128C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27" name="AutoShape 292" descr="mail?cmd=cookie">
          <a:extLst>
            <a:ext uri="{FF2B5EF4-FFF2-40B4-BE49-F238E27FC236}">
              <a16:creationId xmlns:a16="http://schemas.microsoft.com/office/drawing/2014/main" id="{22521CFB-B259-486D-BB16-069A85AC982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28" name="AutoShape 292" descr="mail?cmd=cookie">
          <a:extLst>
            <a:ext uri="{FF2B5EF4-FFF2-40B4-BE49-F238E27FC236}">
              <a16:creationId xmlns:a16="http://schemas.microsoft.com/office/drawing/2014/main" id="{49770DE1-9334-43AA-AF99-9C6F0DC6D3C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29" name="AutoShape 292" descr="mail?cmd=cookie">
          <a:extLst>
            <a:ext uri="{FF2B5EF4-FFF2-40B4-BE49-F238E27FC236}">
              <a16:creationId xmlns:a16="http://schemas.microsoft.com/office/drawing/2014/main" id="{95EF544A-25CB-43CE-9B49-655D3798287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30" name="AutoShape 292" descr="mail?cmd=cookie">
          <a:extLst>
            <a:ext uri="{FF2B5EF4-FFF2-40B4-BE49-F238E27FC236}">
              <a16:creationId xmlns:a16="http://schemas.microsoft.com/office/drawing/2014/main" id="{02DFE68C-D6A2-4C85-A56F-0E1F77DD8BF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31" name="AutoShape 292" descr="mail?cmd=cookie">
          <a:extLst>
            <a:ext uri="{FF2B5EF4-FFF2-40B4-BE49-F238E27FC236}">
              <a16:creationId xmlns:a16="http://schemas.microsoft.com/office/drawing/2014/main" id="{78E4FA5E-EE60-4CB8-BD0C-E1AF715AE1C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32" name="AutoShape 292" descr="mail?cmd=cookie">
          <a:extLst>
            <a:ext uri="{FF2B5EF4-FFF2-40B4-BE49-F238E27FC236}">
              <a16:creationId xmlns:a16="http://schemas.microsoft.com/office/drawing/2014/main" id="{66613456-7B15-4202-BDAB-2D8C5565AA6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33" name="AutoShape 292" descr="mail?cmd=cookie">
          <a:extLst>
            <a:ext uri="{FF2B5EF4-FFF2-40B4-BE49-F238E27FC236}">
              <a16:creationId xmlns:a16="http://schemas.microsoft.com/office/drawing/2014/main" id="{9ADB1888-2F17-423F-BBA9-56A3DB2F34E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34" name="AutoShape 292" descr="mail?cmd=cookie">
          <a:extLst>
            <a:ext uri="{FF2B5EF4-FFF2-40B4-BE49-F238E27FC236}">
              <a16:creationId xmlns:a16="http://schemas.microsoft.com/office/drawing/2014/main" id="{F65701E2-CC5F-49F2-9259-878C7836DE5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35" name="AutoShape 292" descr="mail?cmd=cookie">
          <a:extLst>
            <a:ext uri="{FF2B5EF4-FFF2-40B4-BE49-F238E27FC236}">
              <a16:creationId xmlns:a16="http://schemas.microsoft.com/office/drawing/2014/main" id="{29CC25E5-996D-4A4C-A41D-C94876CB193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36" name="AutoShape 292" descr="mail?cmd=cookie">
          <a:extLst>
            <a:ext uri="{FF2B5EF4-FFF2-40B4-BE49-F238E27FC236}">
              <a16:creationId xmlns:a16="http://schemas.microsoft.com/office/drawing/2014/main" id="{D074F821-E6D1-4FE8-A473-67093951A84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37" name="AutoShape 292" descr="mail?cmd=cookie">
          <a:extLst>
            <a:ext uri="{FF2B5EF4-FFF2-40B4-BE49-F238E27FC236}">
              <a16:creationId xmlns:a16="http://schemas.microsoft.com/office/drawing/2014/main" id="{682BF4A6-4ACB-43B0-837F-3B279531C17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38" name="AutoShape 292" descr="mail?cmd=cookie">
          <a:extLst>
            <a:ext uri="{FF2B5EF4-FFF2-40B4-BE49-F238E27FC236}">
              <a16:creationId xmlns:a16="http://schemas.microsoft.com/office/drawing/2014/main" id="{46B97A98-1A67-4CA9-B403-10E6946E80E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39" name="AutoShape 292" descr="mail?cmd=cookie">
          <a:extLst>
            <a:ext uri="{FF2B5EF4-FFF2-40B4-BE49-F238E27FC236}">
              <a16:creationId xmlns:a16="http://schemas.microsoft.com/office/drawing/2014/main" id="{0EF27C99-F2FD-4F3E-8B59-F2F5D2E9A70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40" name="AutoShape 292" descr="mail?cmd=cookie">
          <a:extLst>
            <a:ext uri="{FF2B5EF4-FFF2-40B4-BE49-F238E27FC236}">
              <a16:creationId xmlns:a16="http://schemas.microsoft.com/office/drawing/2014/main" id="{CA2C16B8-8BF3-4C79-A5EF-2D17EF8C176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41" name="AutoShape 292" descr="mail?cmd=cookie">
          <a:extLst>
            <a:ext uri="{FF2B5EF4-FFF2-40B4-BE49-F238E27FC236}">
              <a16:creationId xmlns:a16="http://schemas.microsoft.com/office/drawing/2014/main" id="{71208F89-A556-4783-A947-19801016792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42" name="AutoShape 292" descr="mail?cmd=cookie">
          <a:extLst>
            <a:ext uri="{FF2B5EF4-FFF2-40B4-BE49-F238E27FC236}">
              <a16:creationId xmlns:a16="http://schemas.microsoft.com/office/drawing/2014/main" id="{087898C3-7B38-4C0F-8ADC-3F05328DE4F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43" name="AutoShape 292" descr="mail?cmd=cookie">
          <a:extLst>
            <a:ext uri="{FF2B5EF4-FFF2-40B4-BE49-F238E27FC236}">
              <a16:creationId xmlns:a16="http://schemas.microsoft.com/office/drawing/2014/main" id="{751677E7-B84D-4231-BEB1-A08498DCC51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44" name="AutoShape 292" descr="mail?cmd=cookie">
          <a:extLst>
            <a:ext uri="{FF2B5EF4-FFF2-40B4-BE49-F238E27FC236}">
              <a16:creationId xmlns:a16="http://schemas.microsoft.com/office/drawing/2014/main" id="{36EBB80C-1E11-40CB-8E0A-2E8C4E64099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45" name="AutoShape 292" descr="mail?cmd=cookie">
          <a:extLst>
            <a:ext uri="{FF2B5EF4-FFF2-40B4-BE49-F238E27FC236}">
              <a16:creationId xmlns:a16="http://schemas.microsoft.com/office/drawing/2014/main" id="{91350F17-9A99-489F-8178-C2A43C071A6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46" name="AutoShape 292" descr="mail?cmd=cookie">
          <a:extLst>
            <a:ext uri="{FF2B5EF4-FFF2-40B4-BE49-F238E27FC236}">
              <a16:creationId xmlns:a16="http://schemas.microsoft.com/office/drawing/2014/main" id="{C36814B7-3F23-44DE-90B5-ED4D43A32F4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47" name="AutoShape 292" descr="mail?cmd=cookie">
          <a:extLst>
            <a:ext uri="{FF2B5EF4-FFF2-40B4-BE49-F238E27FC236}">
              <a16:creationId xmlns:a16="http://schemas.microsoft.com/office/drawing/2014/main" id="{10AD6B8F-B7C1-4655-A23E-1D26346AAD3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48" name="AutoShape 292" descr="mail?cmd=cookie">
          <a:extLst>
            <a:ext uri="{FF2B5EF4-FFF2-40B4-BE49-F238E27FC236}">
              <a16:creationId xmlns:a16="http://schemas.microsoft.com/office/drawing/2014/main" id="{4E966AEE-A8E5-4817-B7F0-BDAAB6D4365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49" name="AutoShape 292" descr="mail?cmd=cookie">
          <a:extLst>
            <a:ext uri="{FF2B5EF4-FFF2-40B4-BE49-F238E27FC236}">
              <a16:creationId xmlns:a16="http://schemas.microsoft.com/office/drawing/2014/main" id="{9563AE2B-6942-42CE-A65D-F6BD3AA889C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50" name="AutoShape 292" descr="mail?cmd=cookie">
          <a:extLst>
            <a:ext uri="{FF2B5EF4-FFF2-40B4-BE49-F238E27FC236}">
              <a16:creationId xmlns:a16="http://schemas.microsoft.com/office/drawing/2014/main" id="{8C669EC0-AC9D-45A9-89EF-1F0E70D4FC9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51" name="AutoShape 292" descr="mail?cmd=cookie">
          <a:extLst>
            <a:ext uri="{FF2B5EF4-FFF2-40B4-BE49-F238E27FC236}">
              <a16:creationId xmlns:a16="http://schemas.microsoft.com/office/drawing/2014/main" id="{8707B8D0-CE53-4844-A38E-26A53F52DBD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52" name="AutoShape 292" descr="mail?cmd=cookie">
          <a:extLst>
            <a:ext uri="{FF2B5EF4-FFF2-40B4-BE49-F238E27FC236}">
              <a16:creationId xmlns:a16="http://schemas.microsoft.com/office/drawing/2014/main" id="{FE564677-0C5D-4036-8D6B-A6CB399E0EC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53" name="AutoShape 292" descr="mail?cmd=cookie">
          <a:extLst>
            <a:ext uri="{FF2B5EF4-FFF2-40B4-BE49-F238E27FC236}">
              <a16:creationId xmlns:a16="http://schemas.microsoft.com/office/drawing/2014/main" id="{BD038099-5F5D-43A1-8B3A-4B6F9D0405D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54" name="AutoShape 292" descr="mail?cmd=cookie">
          <a:extLst>
            <a:ext uri="{FF2B5EF4-FFF2-40B4-BE49-F238E27FC236}">
              <a16:creationId xmlns:a16="http://schemas.microsoft.com/office/drawing/2014/main" id="{8F46696E-F2AA-4EF0-9C3A-511A0918664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55" name="AutoShape 292" descr="mail?cmd=cookie">
          <a:extLst>
            <a:ext uri="{FF2B5EF4-FFF2-40B4-BE49-F238E27FC236}">
              <a16:creationId xmlns:a16="http://schemas.microsoft.com/office/drawing/2014/main" id="{49DFA9B8-376A-412F-80E0-E1788B02E75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56" name="AutoShape 292" descr="mail?cmd=cookie">
          <a:extLst>
            <a:ext uri="{FF2B5EF4-FFF2-40B4-BE49-F238E27FC236}">
              <a16:creationId xmlns:a16="http://schemas.microsoft.com/office/drawing/2014/main" id="{E139750E-B7CB-4DB4-85BC-AC8CC8FEE92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57" name="AutoShape 292" descr="mail?cmd=cookie">
          <a:extLst>
            <a:ext uri="{FF2B5EF4-FFF2-40B4-BE49-F238E27FC236}">
              <a16:creationId xmlns:a16="http://schemas.microsoft.com/office/drawing/2014/main" id="{F64BEE4D-2814-44EA-A8CA-5CE26D09587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58" name="AutoShape 292" descr="mail?cmd=cookie">
          <a:extLst>
            <a:ext uri="{FF2B5EF4-FFF2-40B4-BE49-F238E27FC236}">
              <a16:creationId xmlns:a16="http://schemas.microsoft.com/office/drawing/2014/main" id="{3561CD63-C987-48AA-9DE3-406D0369F6B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59" name="AutoShape 292" descr="mail?cmd=cookie">
          <a:extLst>
            <a:ext uri="{FF2B5EF4-FFF2-40B4-BE49-F238E27FC236}">
              <a16:creationId xmlns:a16="http://schemas.microsoft.com/office/drawing/2014/main" id="{6799A1BF-BB6E-48A2-801C-6DD319CA200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60" name="AutoShape 292" descr="mail?cmd=cookie">
          <a:extLst>
            <a:ext uri="{FF2B5EF4-FFF2-40B4-BE49-F238E27FC236}">
              <a16:creationId xmlns:a16="http://schemas.microsoft.com/office/drawing/2014/main" id="{D8447EC6-4B58-4923-8BD9-679A878601D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61" name="AutoShape 292" descr="mail?cmd=cookie">
          <a:extLst>
            <a:ext uri="{FF2B5EF4-FFF2-40B4-BE49-F238E27FC236}">
              <a16:creationId xmlns:a16="http://schemas.microsoft.com/office/drawing/2014/main" id="{8A5F294D-FCE4-4319-8F93-F2C665F5BBF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62" name="AutoShape 292" descr="mail?cmd=cookie">
          <a:extLst>
            <a:ext uri="{FF2B5EF4-FFF2-40B4-BE49-F238E27FC236}">
              <a16:creationId xmlns:a16="http://schemas.microsoft.com/office/drawing/2014/main" id="{9DC24CDE-B940-4335-9043-3B71D1A8731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63" name="AutoShape 292" descr="mail?cmd=cookie">
          <a:extLst>
            <a:ext uri="{FF2B5EF4-FFF2-40B4-BE49-F238E27FC236}">
              <a16:creationId xmlns:a16="http://schemas.microsoft.com/office/drawing/2014/main" id="{AC0B7615-329B-45C1-92BC-5EE3863B55E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64" name="AutoShape 292" descr="mail?cmd=cookie">
          <a:extLst>
            <a:ext uri="{FF2B5EF4-FFF2-40B4-BE49-F238E27FC236}">
              <a16:creationId xmlns:a16="http://schemas.microsoft.com/office/drawing/2014/main" id="{61EE7E7D-05A9-4671-926A-CD89D2D04C8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65" name="AutoShape 292" descr="mail?cmd=cookie">
          <a:extLst>
            <a:ext uri="{FF2B5EF4-FFF2-40B4-BE49-F238E27FC236}">
              <a16:creationId xmlns:a16="http://schemas.microsoft.com/office/drawing/2014/main" id="{CEC938C2-FA6A-416A-B24E-C6047098BD5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66" name="AutoShape 292" descr="mail?cmd=cookie">
          <a:extLst>
            <a:ext uri="{FF2B5EF4-FFF2-40B4-BE49-F238E27FC236}">
              <a16:creationId xmlns:a16="http://schemas.microsoft.com/office/drawing/2014/main" id="{6F5C6272-83BC-49CC-AAF1-0E2514A889A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67" name="AutoShape 292" descr="mail?cmd=cookie">
          <a:extLst>
            <a:ext uri="{FF2B5EF4-FFF2-40B4-BE49-F238E27FC236}">
              <a16:creationId xmlns:a16="http://schemas.microsoft.com/office/drawing/2014/main" id="{26749B23-1FD8-42AB-909C-9C4CAC4A625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68" name="AutoShape 292" descr="mail?cmd=cookie">
          <a:extLst>
            <a:ext uri="{FF2B5EF4-FFF2-40B4-BE49-F238E27FC236}">
              <a16:creationId xmlns:a16="http://schemas.microsoft.com/office/drawing/2014/main" id="{F3D07779-C0D1-44F0-AF33-29F879D6554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69" name="AutoShape 292" descr="mail?cmd=cookie">
          <a:extLst>
            <a:ext uri="{FF2B5EF4-FFF2-40B4-BE49-F238E27FC236}">
              <a16:creationId xmlns:a16="http://schemas.microsoft.com/office/drawing/2014/main" id="{E158C24D-92ED-4268-8550-AA3E219237B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970" name="AutoShape 292" descr="mail?cmd=cookie">
          <a:extLst>
            <a:ext uri="{FF2B5EF4-FFF2-40B4-BE49-F238E27FC236}">
              <a16:creationId xmlns:a16="http://schemas.microsoft.com/office/drawing/2014/main" id="{209C0980-FBFD-4706-90F7-25EA11A7255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971" name="AutoShape 292" descr="mail?cmd=cookie">
          <a:extLst>
            <a:ext uri="{FF2B5EF4-FFF2-40B4-BE49-F238E27FC236}">
              <a16:creationId xmlns:a16="http://schemas.microsoft.com/office/drawing/2014/main" id="{F011229B-9BA7-4E98-BD6F-6BEBE07C69F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972" name="AutoShape 292" descr="mail?cmd=cookie">
          <a:extLst>
            <a:ext uri="{FF2B5EF4-FFF2-40B4-BE49-F238E27FC236}">
              <a16:creationId xmlns:a16="http://schemas.microsoft.com/office/drawing/2014/main" id="{DD1A050C-5804-4DD1-86C3-8A5CF8B8E37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973" name="AutoShape 292" descr="mail?cmd=cookie">
          <a:extLst>
            <a:ext uri="{FF2B5EF4-FFF2-40B4-BE49-F238E27FC236}">
              <a16:creationId xmlns:a16="http://schemas.microsoft.com/office/drawing/2014/main" id="{7BE23F05-79B8-45D2-9541-C1AC2C02AD3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974" name="AutoShape 292" descr="mail?cmd=cookie">
          <a:extLst>
            <a:ext uri="{FF2B5EF4-FFF2-40B4-BE49-F238E27FC236}">
              <a16:creationId xmlns:a16="http://schemas.microsoft.com/office/drawing/2014/main" id="{46EEC02F-D119-40BC-B880-5C9B415C746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975" name="AutoShape 292" descr="mail?cmd=cookie">
          <a:extLst>
            <a:ext uri="{FF2B5EF4-FFF2-40B4-BE49-F238E27FC236}">
              <a16:creationId xmlns:a16="http://schemas.microsoft.com/office/drawing/2014/main" id="{14C9A998-69C6-435D-87F0-FE038D1AB5D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976" name="AutoShape 292" descr="mail?cmd=cookie">
          <a:extLst>
            <a:ext uri="{FF2B5EF4-FFF2-40B4-BE49-F238E27FC236}">
              <a16:creationId xmlns:a16="http://schemas.microsoft.com/office/drawing/2014/main" id="{76902AA3-5382-4CBC-967C-0C60357AA0E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977" name="AutoShape 292" descr="mail?cmd=cookie">
          <a:extLst>
            <a:ext uri="{FF2B5EF4-FFF2-40B4-BE49-F238E27FC236}">
              <a16:creationId xmlns:a16="http://schemas.microsoft.com/office/drawing/2014/main" id="{546248ED-64B5-4E20-9D92-5EC2375A69A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78" name="AutoShape 292" descr="mail?cmd=cookie">
          <a:extLst>
            <a:ext uri="{FF2B5EF4-FFF2-40B4-BE49-F238E27FC236}">
              <a16:creationId xmlns:a16="http://schemas.microsoft.com/office/drawing/2014/main" id="{44DCB555-02FF-4905-9F1B-CCF0BAF6C05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79" name="AutoShape 292" descr="mail?cmd=cookie">
          <a:extLst>
            <a:ext uri="{FF2B5EF4-FFF2-40B4-BE49-F238E27FC236}">
              <a16:creationId xmlns:a16="http://schemas.microsoft.com/office/drawing/2014/main" id="{F1659A1A-6776-4D76-8CFC-5098DAFFCA7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80" name="AutoShape 292" descr="mail?cmd=cookie">
          <a:extLst>
            <a:ext uri="{FF2B5EF4-FFF2-40B4-BE49-F238E27FC236}">
              <a16:creationId xmlns:a16="http://schemas.microsoft.com/office/drawing/2014/main" id="{E409269B-F7BA-4765-B8A4-B976DD9E2AE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81" name="AutoShape 292" descr="mail?cmd=cookie">
          <a:extLst>
            <a:ext uri="{FF2B5EF4-FFF2-40B4-BE49-F238E27FC236}">
              <a16:creationId xmlns:a16="http://schemas.microsoft.com/office/drawing/2014/main" id="{0D0D5175-6BCE-432C-9EF0-A35927F8CAE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82" name="AutoShape 292" descr="mail?cmd=cookie">
          <a:extLst>
            <a:ext uri="{FF2B5EF4-FFF2-40B4-BE49-F238E27FC236}">
              <a16:creationId xmlns:a16="http://schemas.microsoft.com/office/drawing/2014/main" id="{D4493F5A-1FCC-4224-90B2-A6CA2581293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83" name="AutoShape 292" descr="mail?cmd=cookie">
          <a:extLst>
            <a:ext uri="{FF2B5EF4-FFF2-40B4-BE49-F238E27FC236}">
              <a16:creationId xmlns:a16="http://schemas.microsoft.com/office/drawing/2014/main" id="{ED0B997D-3BC3-4652-A3C4-60632F7A4B9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84" name="AutoShape 292" descr="mail?cmd=cookie">
          <a:extLst>
            <a:ext uri="{FF2B5EF4-FFF2-40B4-BE49-F238E27FC236}">
              <a16:creationId xmlns:a16="http://schemas.microsoft.com/office/drawing/2014/main" id="{4B88D0A4-C974-4547-AD2C-6B20F55AA37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85" name="AutoShape 292" descr="mail?cmd=cookie">
          <a:extLst>
            <a:ext uri="{FF2B5EF4-FFF2-40B4-BE49-F238E27FC236}">
              <a16:creationId xmlns:a16="http://schemas.microsoft.com/office/drawing/2014/main" id="{EDCB75DB-5AEF-4FAD-AED4-B1FF8C2C088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86" name="AutoShape 292" descr="mail?cmd=cookie">
          <a:extLst>
            <a:ext uri="{FF2B5EF4-FFF2-40B4-BE49-F238E27FC236}">
              <a16:creationId xmlns:a16="http://schemas.microsoft.com/office/drawing/2014/main" id="{60AACC67-9902-414E-810A-862501EDAD1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87" name="AutoShape 292" descr="mail?cmd=cookie">
          <a:extLst>
            <a:ext uri="{FF2B5EF4-FFF2-40B4-BE49-F238E27FC236}">
              <a16:creationId xmlns:a16="http://schemas.microsoft.com/office/drawing/2014/main" id="{00D1F1B6-B7BA-4DF7-88EE-C0B9438A2B5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88" name="AutoShape 292" descr="mail?cmd=cookie">
          <a:extLst>
            <a:ext uri="{FF2B5EF4-FFF2-40B4-BE49-F238E27FC236}">
              <a16:creationId xmlns:a16="http://schemas.microsoft.com/office/drawing/2014/main" id="{DE39F1CD-EB6D-4C19-8D3B-B68C346D05A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89" name="AutoShape 292" descr="mail?cmd=cookie">
          <a:extLst>
            <a:ext uri="{FF2B5EF4-FFF2-40B4-BE49-F238E27FC236}">
              <a16:creationId xmlns:a16="http://schemas.microsoft.com/office/drawing/2014/main" id="{8F095BF6-D6F3-4314-A355-5F2B5D3DAF9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90" name="AutoShape 292" descr="mail?cmd=cookie">
          <a:extLst>
            <a:ext uri="{FF2B5EF4-FFF2-40B4-BE49-F238E27FC236}">
              <a16:creationId xmlns:a16="http://schemas.microsoft.com/office/drawing/2014/main" id="{63450E68-0B3D-4196-A1E9-C52E3A3006E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91" name="AutoShape 292" descr="mail?cmd=cookie">
          <a:extLst>
            <a:ext uri="{FF2B5EF4-FFF2-40B4-BE49-F238E27FC236}">
              <a16:creationId xmlns:a16="http://schemas.microsoft.com/office/drawing/2014/main" id="{1D34C604-9E3B-4C9D-8A62-70745B41CA1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92" name="AutoShape 292" descr="mail?cmd=cookie">
          <a:extLst>
            <a:ext uri="{FF2B5EF4-FFF2-40B4-BE49-F238E27FC236}">
              <a16:creationId xmlns:a16="http://schemas.microsoft.com/office/drawing/2014/main" id="{564BB701-6CC1-4CA7-9C57-12178B4EC78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93" name="AutoShape 292" descr="mail?cmd=cookie">
          <a:extLst>
            <a:ext uri="{FF2B5EF4-FFF2-40B4-BE49-F238E27FC236}">
              <a16:creationId xmlns:a16="http://schemas.microsoft.com/office/drawing/2014/main" id="{7E35E9E7-99C8-4D85-BAD8-2C84800C099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94" name="AutoShape 292" descr="mail?cmd=cookie">
          <a:extLst>
            <a:ext uri="{FF2B5EF4-FFF2-40B4-BE49-F238E27FC236}">
              <a16:creationId xmlns:a16="http://schemas.microsoft.com/office/drawing/2014/main" id="{C781B4B0-4206-40DD-9069-6092DDC335D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95" name="AutoShape 292" descr="mail?cmd=cookie">
          <a:extLst>
            <a:ext uri="{FF2B5EF4-FFF2-40B4-BE49-F238E27FC236}">
              <a16:creationId xmlns:a16="http://schemas.microsoft.com/office/drawing/2014/main" id="{F89302B6-23DF-499E-B524-4482B5718FA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96" name="AutoShape 292" descr="mail?cmd=cookie">
          <a:extLst>
            <a:ext uri="{FF2B5EF4-FFF2-40B4-BE49-F238E27FC236}">
              <a16:creationId xmlns:a16="http://schemas.microsoft.com/office/drawing/2014/main" id="{36292FB4-CD97-45F5-897D-100DB64A4B3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997" name="AutoShape 292" descr="mail?cmd=cookie">
          <a:extLst>
            <a:ext uri="{FF2B5EF4-FFF2-40B4-BE49-F238E27FC236}">
              <a16:creationId xmlns:a16="http://schemas.microsoft.com/office/drawing/2014/main" id="{0DE4C008-69A9-4385-AABB-1B2E0DE4A1A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98" name="AutoShape 292" descr="mail?cmd=cookie">
          <a:extLst>
            <a:ext uri="{FF2B5EF4-FFF2-40B4-BE49-F238E27FC236}">
              <a16:creationId xmlns:a16="http://schemas.microsoft.com/office/drawing/2014/main" id="{729B90F1-A51F-42E0-A3B0-202A163A910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999" name="AutoShape 292" descr="mail?cmd=cookie">
          <a:extLst>
            <a:ext uri="{FF2B5EF4-FFF2-40B4-BE49-F238E27FC236}">
              <a16:creationId xmlns:a16="http://schemas.microsoft.com/office/drawing/2014/main" id="{AD23EBBE-6DA5-411E-B162-B2E0A3640D5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00" name="AutoShape 292" descr="mail?cmd=cookie">
          <a:extLst>
            <a:ext uri="{FF2B5EF4-FFF2-40B4-BE49-F238E27FC236}">
              <a16:creationId xmlns:a16="http://schemas.microsoft.com/office/drawing/2014/main" id="{8379B859-7A62-44D8-B046-BB4D87ADB0F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01" name="AutoShape 292" descr="mail?cmd=cookie">
          <a:extLst>
            <a:ext uri="{FF2B5EF4-FFF2-40B4-BE49-F238E27FC236}">
              <a16:creationId xmlns:a16="http://schemas.microsoft.com/office/drawing/2014/main" id="{C860D1E4-8B86-494D-B13B-5F5FB7FB872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02" name="AutoShape 292" descr="mail?cmd=cookie">
          <a:extLst>
            <a:ext uri="{FF2B5EF4-FFF2-40B4-BE49-F238E27FC236}">
              <a16:creationId xmlns:a16="http://schemas.microsoft.com/office/drawing/2014/main" id="{BB000B87-5AD8-4481-A850-2F23893D1CC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03" name="AutoShape 292" descr="mail?cmd=cookie">
          <a:extLst>
            <a:ext uri="{FF2B5EF4-FFF2-40B4-BE49-F238E27FC236}">
              <a16:creationId xmlns:a16="http://schemas.microsoft.com/office/drawing/2014/main" id="{6DF61974-08DF-4ECB-ADC9-6F8DA5FFD02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04" name="AutoShape 292" descr="mail?cmd=cookie">
          <a:extLst>
            <a:ext uri="{FF2B5EF4-FFF2-40B4-BE49-F238E27FC236}">
              <a16:creationId xmlns:a16="http://schemas.microsoft.com/office/drawing/2014/main" id="{6FEB690F-CD1B-48A4-BB41-07822E07736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05" name="AutoShape 292" descr="mail?cmd=cookie">
          <a:extLst>
            <a:ext uri="{FF2B5EF4-FFF2-40B4-BE49-F238E27FC236}">
              <a16:creationId xmlns:a16="http://schemas.microsoft.com/office/drawing/2014/main" id="{02A6D424-6AF4-4B64-9B5C-568B4A8DB23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06" name="AutoShape 292" descr="mail?cmd=cookie">
          <a:extLst>
            <a:ext uri="{FF2B5EF4-FFF2-40B4-BE49-F238E27FC236}">
              <a16:creationId xmlns:a16="http://schemas.microsoft.com/office/drawing/2014/main" id="{3B19DD23-063D-416B-B162-DEFDE1D2D28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07" name="AutoShape 292" descr="mail?cmd=cookie">
          <a:extLst>
            <a:ext uri="{FF2B5EF4-FFF2-40B4-BE49-F238E27FC236}">
              <a16:creationId xmlns:a16="http://schemas.microsoft.com/office/drawing/2014/main" id="{BDB1A348-5C82-418F-AE7F-9F09669C654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08" name="AutoShape 292" descr="mail?cmd=cookie">
          <a:extLst>
            <a:ext uri="{FF2B5EF4-FFF2-40B4-BE49-F238E27FC236}">
              <a16:creationId xmlns:a16="http://schemas.microsoft.com/office/drawing/2014/main" id="{01847701-AD41-4434-8251-1DADA4075D3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09" name="AutoShape 292" descr="mail?cmd=cookie">
          <a:extLst>
            <a:ext uri="{FF2B5EF4-FFF2-40B4-BE49-F238E27FC236}">
              <a16:creationId xmlns:a16="http://schemas.microsoft.com/office/drawing/2014/main" id="{FD603D7B-8A27-4EFF-9184-F5EBB3CF659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10" name="AutoShape 292" descr="mail?cmd=cookie">
          <a:extLst>
            <a:ext uri="{FF2B5EF4-FFF2-40B4-BE49-F238E27FC236}">
              <a16:creationId xmlns:a16="http://schemas.microsoft.com/office/drawing/2014/main" id="{E58761FA-69A7-4593-B63D-B98B24CEA7B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11" name="AutoShape 292" descr="mail?cmd=cookie">
          <a:extLst>
            <a:ext uri="{FF2B5EF4-FFF2-40B4-BE49-F238E27FC236}">
              <a16:creationId xmlns:a16="http://schemas.microsoft.com/office/drawing/2014/main" id="{AC52A0AB-3A0D-493C-ADE4-BED22CC714B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12" name="AutoShape 292" descr="mail?cmd=cookie">
          <a:extLst>
            <a:ext uri="{FF2B5EF4-FFF2-40B4-BE49-F238E27FC236}">
              <a16:creationId xmlns:a16="http://schemas.microsoft.com/office/drawing/2014/main" id="{B3144436-C2AC-48A2-9D9B-9B67ED7E0F7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13" name="AutoShape 292" descr="mail?cmd=cookie">
          <a:extLst>
            <a:ext uri="{FF2B5EF4-FFF2-40B4-BE49-F238E27FC236}">
              <a16:creationId xmlns:a16="http://schemas.microsoft.com/office/drawing/2014/main" id="{8C14B9F4-3EC7-4F06-B092-D416DE83809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14" name="AutoShape 292" descr="mail?cmd=cookie">
          <a:extLst>
            <a:ext uri="{FF2B5EF4-FFF2-40B4-BE49-F238E27FC236}">
              <a16:creationId xmlns:a16="http://schemas.microsoft.com/office/drawing/2014/main" id="{4B43DBF3-F335-440F-9A13-6868CF93B3F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15" name="AutoShape 292" descr="mail?cmd=cookie">
          <a:extLst>
            <a:ext uri="{FF2B5EF4-FFF2-40B4-BE49-F238E27FC236}">
              <a16:creationId xmlns:a16="http://schemas.microsoft.com/office/drawing/2014/main" id="{CC55899C-C5E6-4A95-ADF0-B558A576843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16" name="AutoShape 292" descr="mail?cmd=cookie">
          <a:extLst>
            <a:ext uri="{FF2B5EF4-FFF2-40B4-BE49-F238E27FC236}">
              <a16:creationId xmlns:a16="http://schemas.microsoft.com/office/drawing/2014/main" id="{3A6FB100-686B-4CF4-9F4B-FA77A7AE24E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17" name="AutoShape 292" descr="mail?cmd=cookie">
          <a:extLst>
            <a:ext uri="{FF2B5EF4-FFF2-40B4-BE49-F238E27FC236}">
              <a16:creationId xmlns:a16="http://schemas.microsoft.com/office/drawing/2014/main" id="{309668B3-3D27-466C-A019-70C5D392775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18" name="AutoShape 292" descr="mail?cmd=cookie">
          <a:extLst>
            <a:ext uri="{FF2B5EF4-FFF2-40B4-BE49-F238E27FC236}">
              <a16:creationId xmlns:a16="http://schemas.microsoft.com/office/drawing/2014/main" id="{E5EDFC0F-C660-4E81-A172-72D77B50549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19" name="AutoShape 292" descr="mail?cmd=cookie">
          <a:extLst>
            <a:ext uri="{FF2B5EF4-FFF2-40B4-BE49-F238E27FC236}">
              <a16:creationId xmlns:a16="http://schemas.microsoft.com/office/drawing/2014/main" id="{F51DCBDF-5FC7-4BD9-8183-8A3B1315F7E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20" name="AutoShape 292" descr="mail?cmd=cookie">
          <a:extLst>
            <a:ext uri="{FF2B5EF4-FFF2-40B4-BE49-F238E27FC236}">
              <a16:creationId xmlns:a16="http://schemas.microsoft.com/office/drawing/2014/main" id="{9D9E9BE1-7CE3-40D1-94F2-371C725616B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733425"/>
    <xdr:sp macro="" textlink="">
      <xdr:nvSpPr>
        <xdr:cNvPr id="1021" name="AutoShape 292" descr="mail?cmd=cookie">
          <a:extLst>
            <a:ext uri="{FF2B5EF4-FFF2-40B4-BE49-F238E27FC236}">
              <a16:creationId xmlns:a16="http://schemas.microsoft.com/office/drawing/2014/main" id="{4443AF6F-244D-43C6-B1F1-1C62A605BCD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22" name="AutoShape 292" descr="mail?cmd=cookie">
          <a:extLst>
            <a:ext uri="{FF2B5EF4-FFF2-40B4-BE49-F238E27FC236}">
              <a16:creationId xmlns:a16="http://schemas.microsoft.com/office/drawing/2014/main" id="{D3EE8D65-3791-42AE-98BB-B19EB2FFA4F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23" name="AutoShape 292" descr="mail?cmd=cookie">
          <a:extLst>
            <a:ext uri="{FF2B5EF4-FFF2-40B4-BE49-F238E27FC236}">
              <a16:creationId xmlns:a16="http://schemas.microsoft.com/office/drawing/2014/main" id="{8EEE4985-22A2-427D-B921-96AD2B8F65C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24" name="AutoShape 292" descr="mail?cmd=cookie">
          <a:extLst>
            <a:ext uri="{FF2B5EF4-FFF2-40B4-BE49-F238E27FC236}">
              <a16:creationId xmlns:a16="http://schemas.microsoft.com/office/drawing/2014/main" id="{383A00E9-86C3-4EC0-A812-520402CA5C3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</xdr:row>
      <xdr:rowOff>0</xdr:rowOff>
    </xdr:from>
    <xdr:ext cx="9525" cy="971550"/>
    <xdr:sp macro="" textlink="">
      <xdr:nvSpPr>
        <xdr:cNvPr id="1025" name="AutoShape 292" descr="mail?cmd=cookie">
          <a:extLst>
            <a:ext uri="{FF2B5EF4-FFF2-40B4-BE49-F238E27FC236}">
              <a16:creationId xmlns:a16="http://schemas.microsoft.com/office/drawing/2014/main" id="{0EEDD74F-CC34-49FA-863D-A68C6D37287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26" name="AutoShape 292" descr="mail?cmd=cookie">
          <a:extLst>
            <a:ext uri="{FF2B5EF4-FFF2-40B4-BE49-F238E27FC236}">
              <a16:creationId xmlns:a16="http://schemas.microsoft.com/office/drawing/2014/main" id="{96627E83-4564-4CDE-8942-758EB61714E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27" name="AutoShape 292" descr="mail?cmd=cookie">
          <a:extLst>
            <a:ext uri="{FF2B5EF4-FFF2-40B4-BE49-F238E27FC236}">
              <a16:creationId xmlns:a16="http://schemas.microsoft.com/office/drawing/2014/main" id="{5CFDED7B-E679-4069-A195-9F274005E94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28" name="AutoShape 292" descr="mail?cmd=cookie">
          <a:extLst>
            <a:ext uri="{FF2B5EF4-FFF2-40B4-BE49-F238E27FC236}">
              <a16:creationId xmlns:a16="http://schemas.microsoft.com/office/drawing/2014/main" id="{7AC580C8-585C-475B-A4EE-39C82F7BAF2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29" name="AutoShape 292" descr="mail?cmd=cookie">
          <a:extLst>
            <a:ext uri="{FF2B5EF4-FFF2-40B4-BE49-F238E27FC236}">
              <a16:creationId xmlns:a16="http://schemas.microsoft.com/office/drawing/2014/main" id="{00906050-3AD5-49FB-8BB4-D74DDC4849C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30" name="AutoShape 292" descr="mail?cmd=cookie">
          <a:extLst>
            <a:ext uri="{FF2B5EF4-FFF2-40B4-BE49-F238E27FC236}">
              <a16:creationId xmlns:a16="http://schemas.microsoft.com/office/drawing/2014/main" id="{7065BAF9-84B4-4262-A2F4-FCED639785E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31" name="AutoShape 292" descr="mail?cmd=cookie">
          <a:extLst>
            <a:ext uri="{FF2B5EF4-FFF2-40B4-BE49-F238E27FC236}">
              <a16:creationId xmlns:a16="http://schemas.microsoft.com/office/drawing/2014/main" id="{2812E550-EE66-44BE-B70D-E38B350ADB0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32" name="AutoShape 292" descr="mail?cmd=cookie">
          <a:extLst>
            <a:ext uri="{FF2B5EF4-FFF2-40B4-BE49-F238E27FC236}">
              <a16:creationId xmlns:a16="http://schemas.microsoft.com/office/drawing/2014/main" id="{09B2A12D-0032-4658-B413-58218233CE3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33" name="AutoShape 292" descr="mail?cmd=cookie">
          <a:extLst>
            <a:ext uri="{FF2B5EF4-FFF2-40B4-BE49-F238E27FC236}">
              <a16:creationId xmlns:a16="http://schemas.microsoft.com/office/drawing/2014/main" id="{BBAC8848-7BD7-4DD1-9612-ABE1A47C32C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34" name="AutoShape 292" descr="mail?cmd=cookie">
          <a:extLst>
            <a:ext uri="{FF2B5EF4-FFF2-40B4-BE49-F238E27FC236}">
              <a16:creationId xmlns:a16="http://schemas.microsoft.com/office/drawing/2014/main" id="{7CF27F53-5B9F-4092-AA1F-CB5F8EDAF56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35" name="AutoShape 292" descr="mail?cmd=cookie">
          <a:extLst>
            <a:ext uri="{FF2B5EF4-FFF2-40B4-BE49-F238E27FC236}">
              <a16:creationId xmlns:a16="http://schemas.microsoft.com/office/drawing/2014/main" id="{0F859A26-F891-417B-A7B2-4267912575A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36" name="AutoShape 292" descr="mail?cmd=cookie">
          <a:extLst>
            <a:ext uri="{FF2B5EF4-FFF2-40B4-BE49-F238E27FC236}">
              <a16:creationId xmlns:a16="http://schemas.microsoft.com/office/drawing/2014/main" id="{9C7EB780-6B56-47A2-82F0-B19E96932F9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37" name="AutoShape 292" descr="mail?cmd=cookie">
          <a:extLst>
            <a:ext uri="{FF2B5EF4-FFF2-40B4-BE49-F238E27FC236}">
              <a16:creationId xmlns:a16="http://schemas.microsoft.com/office/drawing/2014/main" id="{B5E54444-5FED-4E9F-9A66-29AEC97ACDE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38" name="AutoShape 292" descr="mail?cmd=cookie">
          <a:extLst>
            <a:ext uri="{FF2B5EF4-FFF2-40B4-BE49-F238E27FC236}">
              <a16:creationId xmlns:a16="http://schemas.microsoft.com/office/drawing/2014/main" id="{4EEB58BD-E345-4711-852C-2B15AFBCE17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39" name="AutoShape 292" descr="mail?cmd=cookie">
          <a:extLst>
            <a:ext uri="{FF2B5EF4-FFF2-40B4-BE49-F238E27FC236}">
              <a16:creationId xmlns:a16="http://schemas.microsoft.com/office/drawing/2014/main" id="{7D1DA531-4C25-41C1-A321-EB653D9E43A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40" name="AutoShape 292" descr="mail?cmd=cookie">
          <a:extLst>
            <a:ext uri="{FF2B5EF4-FFF2-40B4-BE49-F238E27FC236}">
              <a16:creationId xmlns:a16="http://schemas.microsoft.com/office/drawing/2014/main" id="{B1B3175F-75FB-41A1-9A20-98B7A3415A4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41" name="AutoShape 292" descr="mail?cmd=cookie">
          <a:extLst>
            <a:ext uri="{FF2B5EF4-FFF2-40B4-BE49-F238E27FC236}">
              <a16:creationId xmlns:a16="http://schemas.microsoft.com/office/drawing/2014/main" id="{D051DEE8-8A45-4D78-8A12-1C633AF13ED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42" name="AutoShape 292" descr="mail?cmd=cookie">
          <a:extLst>
            <a:ext uri="{FF2B5EF4-FFF2-40B4-BE49-F238E27FC236}">
              <a16:creationId xmlns:a16="http://schemas.microsoft.com/office/drawing/2014/main" id="{D77EC089-19B4-45B0-89D4-EDF0E218810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43" name="AutoShape 292" descr="mail?cmd=cookie">
          <a:extLst>
            <a:ext uri="{FF2B5EF4-FFF2-40B4-BE49-F238E27FC236}">
              <a16:creationId xmlns:a16="http://schemas.microsoft.com/office/drawing/2014/main" id="{410307F9-5376-463A-801C-2666CC7D173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44" name="AutoShape 292" descr="mail?cmd=cookie">
          <a:extLst>
            <a:ext uri="{FF2B5EF4-FFF2-40B4-BE49-F238E27FC236}">
              <a16:creationId xmlns:a16="http://schemas.microsoft.com/office/drawing/2014/main" id="{D8306A25-1029-4C00-B9F3-323F90CBBDC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45" name="AutoShape 292" descr="mail?cmd=cookie">
          <a:extLst>
            <a:ext uri="{FF2B5EF4-FFF2-40B4-BE49-F238E27FC236}">
              <a16:creationId xmlns:a16="http://schemas.microsoft.com/office/drawing/2014/main" id="{D4E07494-35C5-4F0A-AD51-183DD20F0DC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46" name="AutoShape 292" descr="mail?cmd=cookie">
          <a:extLst>
            <a:ext uri="{FF2B5EF4-FFF2-40B4-BE49-F238E27FC236}">
              <a16:creationId xmlns:a16="http://schemas.microsoft.com/office/drawing/2014/main" id="{020CA6BE-B8FB-4127-A585-6313051DF2D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47" name="AutoShape 292" descr="mail?cmd=cookie">
          <a:extLst>
            <a:ext uri="{FF2B5EF4-FFF2-40B4-BE49-F238E27FC236}">
              <a16:creationId xmlns:a16="http://schemas.microsoft.com/office/drawing/2014/main" id="{8FEA33F9-480B-47D0-B5B2-1660774786F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48" name="AutoShape 292" descr="mail?cmd=cookie">
          <a:extLst>
            <a:ext uri="{FF2B5EF4-FFF2-40B4-BE49-F238E27FC236}">
              <a16:creationId xmlns:a16="http://schemas.microsoft.com/office/drawing/2014/main" id="{95AF9AC3-EAB0-4CAF-A4FA-B065FAC69B5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49" name="AutoShape 292" descr="mail?cmd=cookie">
          <a:extLst>
            <a:ext uri="{FF2B5EF4-FFF2-40B4-BE49-F238E27FC236}">
              <a16:creationId xmlns:a16="http://schemas.microsoft.com/office/drawing/2014/main" id="{1B00156F-8848-49B1-9BA5-82C6147C5C5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50" name="AutoShape 292" descr="mail?cmd=cookie">
          <a:extLst>
            <a:ext uri="{FF2B5EF4-FFF2-40B4-BE49-F238E27FC236}">
              <a16:creationId xmlns:a16="http://schemas.microsoft.com/office/drawing/2014/main" id="{7C2B7D7D-5F3D-43E0-99D7-AE1BA3A2EE6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51" name="AutoShape 292" descr="mail?cmd=cookie">
          <a:extLst>
            <a:ext uri="{FF2B5EF4-FFF2-40B4-BE49-F238E27FC236}">
              <a16:creationId xmlns:a16="http://schemas.microsoft.com/office/drawing/2014/main" id="{09ABEA62-7D01-4E79-88F0-8C582AD8DF1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52" name="AutoShape 292" descr="mail?cmd=cookie">
          <a:extLst>
            <a:ext uri="{FF2B5EF4-FFF2-40B4-BE49-F238E27FC236}">
              <a16:creationId xmlns:a16="http://schemas.microsoft.com/office/drawing/2014/main" id="{644F39EC-CE60-4B93-BDCD-0B9A2B42C07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53" name="AutoShape 292" descr="mail?cmd=cookie">
          <a:extLst>
            <a:ext uri="{FF2B5EF4-FFF2-40B4-BE49-F238E27FC236}">
              <a16:creationId xmlns:a16="http://schemas.microsoft.com/office/drawing/2014/main" id="{97CC7E3C-6677-4F6A-91A2-0FC6274E359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54" name="AutoShape 292" descr="mail?cmd=cookie">
          <a:extLst>
            <a:ext uri="{FF2B5EF4-FFF2-40B4-BE49-F238E27FC236}">
              <a16:creationId xmlns:a16="http://schemas.microsoft.com/office/drawing/2014/main" id="{D65BA80E-0156-4D12-870C-E4E8FF3E887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55" name="AutoShape 292" descr="mail?cmd=cookie">
          <a:extLst>
            <a:ext uri="{FF2B5EF4-FFF2-40B4-BE49-F238E27FC236}">
              <a16:creationId xmlns:a16="http://schemas.microsoft.com/office/drawing/2014/main" id="{F2B937B5-D5F9-416C-87C9-0DB46B826C6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56" name="AutoShape 292" descr="mail?cmd=cookie">
          <a:extLst>
            <a:ext uri="{FF2B5EF4-FFF2-40B4-BE49-F238E27FC236}">
              <a16:creationId xmlns:a16="http://schemas.microsoft.com/office/drawing/2014/main" id="{B0A73E09-EA17-4931-A23A-2D1816C5927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57" name="AutoShape 292" descr="mail?cmd=cookie">
          <a:extLst>
            <a:ext uri="{FF2B5EF4-FFF2-40B4-BE49-F238E27FC236}">
              <a16:creationId xmlns:a16="http://schemas.microsoft.com/office/drawing/2014/main" id="{24603F12-7591-4F42-9AFF-8CBBCCA2EC0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58" name="AutoShape 292" descr="mail?cmd=cookie">
          <a:extLst>
            <a:ext uri="{FF2B5EF4-FFF2-40B4-BE49-F238E27FC236}">
              <a16:creationId xmlns:a16="http://schemas.microsoft.com/office/drawing/2014/main" id="{EC42880F-0F4B-45BE-839F-A0D2D45F057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59" name="AutoShape 292" descr="mail?cmd=cookie">
          <a:extLst>
            <a:ext uri="{FF2B5EF4-FFF2-40B4-BE49-F238E27FC236}">
              <a16:creationId xmlns:a16="http://schemas.microsoft.com/office/drawing/2014/main" id="{21472FA4-0BBD-44ED-9E79-89F40B0954A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60" name="AutoShape 292" descr="mail?cmd=cookie">
          <a:extLst>
            <a:ext uri="{FF2B5EF4-FFF2-40B4-BE49-F238E27FC236}">
              <a16:creationId xmlns:a16="http://schemas.microsoft.com/office/drawing/2014/main" id="{EFCCD649-662B-4D7D-9EB5-B1F1A74CA8A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61" name="AutoShape 292" descr="mail?cmd=cookie">
          <a:extLst>
            <a:ext uri="{FF2B5EF4-FFF2-40B4-BE49-F238E27FC236}">
              <a16:creationId xmlns:a16="http://schemas.microsoft.com/office/drawing/2014/main" id="{754FB7A4-6665-414D-AC9D-03D6C71D364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62" name="AutoShape 292" descr="mail?cmd=cookie">
          <a:extLst>
            <a:ext uri="{FF2B5EF4-FFF2-40B4-BE49-F238E27FC236}">
              <a16:creationId xmlns:a16="http://schemas.microsoft.com/office/drawing/2014/main" id="{0E02B4CF-2C9F-49B8-9F85-5D667CB938A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63" name="AutoShape 292" descr="mail?cmd=cookie">
          <a:extLst>
            <a:ext uri="{FF2B5EF4-FFF2-40B4-BE49-F238E27FC236}">
              <a16:creationId xmlns:a16="http://schemas.microsoft.com/office/drawing/2014/main" id="{44E452F9-8952-4C97-817B-A1E69F6191A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64" name="AutoShape 292" descr="mail?cmd=cookie">
          <a:extLst>
            <a:ext uri="{FF2B5EF4-FFF2-40B4-BE49-F238E27FC236}">
              <a16:creationId xmlns:a16="http://schemas.microsoft.com/office/drawing/2014/main" id="{4DD9233D-F277-4923-9FA6-B83E31A67CD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65" name="AutoShape 292" descr="mail?cmd=cookie">
          <a:extLst>
            <a:ext uri="{FF2B5EF4-FFF2-40B4-BE49-F238E27FC236}">
              <a16:creationId xmlns:a16="http://schemas.microsoft.com/office/drawing/2014/main" id="{0C6E0D2C-A798-4DF7-B049-932E262B5B8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66" name="AutoShape 292" descr="mail?cmd=cookie">
          <a:extLst>
            <a:ext uri="{FF2B5EF4-FFF2-40B4-BE49-F238E27FC236}">
              <a16:creationId xmlns:a16="http://schemas.microsoft.com/office/drawing/2014/main" id="{837A5EF4-6983-4668-A6AF-DE283649F74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67" name="AutoShape 292" descr="mail?cmd=cookie">
          <a:extLst>
            <a:ext uri="{FF2B5EF4-FFF2-40B4-BE49-F238E27FC236}">
              <a16:creationId xmlns:a16="http://schemas.microsoft.com/office/drawing/2014/main" id="{52893757-46CB-4BD0-96C4-309E7245C2E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68" name="AutoShape 292" descr="mail?cmd=cookie">
          <a:extLst>
            <a:ext uri="{FF2B5EF4-FFF2-40B4-BE49-F238E27FC236}">
              <a16:creationId xmlns:a16="http://schemas.microsoft.com/office/drawing/2014/main" id="{8617ADBA-C24D-432C-83F9-428F0945036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69" name="AutoShape 292" descr="mail?cmd=cookie">
          <a:extLst>
            <a:ext uri="{FF2B5EF4-FFF2-40B4-BE49-F238E27FC236}">
              <a16:creationId xmlns:a16="http://schemas.microsoft.com/office/drawing/2014/main" id="{468B2C2D-2B16-4ACD-B9BA-6EFF6AA55DA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70" name="AutoShape 292" descr="mail?cmd=cookie">
          <a:extLst>
            <a:ext uri="{FF2B5EF4-FFF2-40B4-BE49-F238E27FC236}">
              <a16:creationId xmlns:a16="http://schemas.microsoft.com/office/drawing/2014/main" id="{DF44C13C-5B31-469E-B82B-8BFD7F5393F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71" name="AutoShape 292" descr="mail?cmd=cookie">
          <a:extLst>
            <a:ext uri="{FF2B5EF4-FFF2-40B4-BE49-F238E27FC236}">
              <a16:creationId xmlns:a16="http://schemas.microsoft.com/office/drawing/2014/main" id="{D53F61DC-6D17-45F0-9EF0-CC64D2107FE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72" name="AutoShape 292" descr="mail?cmd=cookie">
          <a:extLst>
            <a:ext uri="{FF2B5EF4-FFF2-40B4-BE49-F238E27FC236}">
              <a16:creationId xmlns:a16="http://schemas.microsoft.com/office/drawing/2014/main" id="{293747B9-1597-4F41-9646-1DE051E76F8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73" name="AutoShape 292" descr="mail?cmd=cookie">
          <a:extLst>
            <a:ext uri="{FF2B5EF4-FFF2-40B4-BE49-F238E27FC236}">
              <a16:creationId xmlns:a16="http://schemas.microsoft.com/office/drawing/2014/main" id="{B3A39A18-F424-4DAD-94D6-ACB0B4F649A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74" name="AutoShape 292" descr="mail?cmd=cookie">
          <a:extLst>
            <a:ext uri="{FF2B5EF4-FFF2-40B4-BE49-F238E27FC236}">
              <a16:creationId xmlns:a16="http://schemas.microsoft.com/office/drawing/2014/main" id="{BDF7AC35-3389-4226-BA79-CCE34B1013F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75" name="AutoShape 292" descr="mail?cmd=cookie">
          <a:extLst>
            <a:ext uri="{FF2B5EF4-FFF2-40B4-BE49-F238E27FC236}">
              <a16:creationId xmlns:a16="http://schemas.microsoft.com/office/drawing/2014/main" id="{FA886D57-51E8-4D04-BEEC-8C274E1428B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76" name="AutoShape 292" descr="mail?cmd=cookie">
          <a:extLst>
            <a:ext uri="{FF2B5EF4-FFF2-40B4-BE49-F238E27FC236}">
              <a16:creationId xmlns:a16="http://schemas.microsoft.com/office/drawing/2014/main" id="{A679704F-F7DA-40D6-904F-D93AF0D1A13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77" name="AutoShape 292" descr="mail?cmd=cookie">
          <a:extLst>
            <a:ext uri="{FF2B5EF4-FFF2-40B4-BE49-F238E27FC236}">
              <a16:creationId xmlns:a16="http://schemas.microsoft.com/office/drawing/2014/main" id="{5E310957-97A0-44FD-B656-7C2B860C12C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78" name="AutoShape 292" descr="mail?cmd=cookie">
          <a:extLst>
            <a:ext uri="{FF2B5EF4-FFF2-40B4-BE49-F238E27FC236}">
              <a16:creationId xmlns:a16="http://schemas.microsoft.com/office/drawing/2014/main" id="{7ABE75CE-128E-4441-B33C-FAB37D1068D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79" name="AutoShape 292" descr="mail?cmd=cookie">
          <a:extLst>
            <a:ext uri="{FF2B5EF4-FFF2-40B4-BE49-F238E27FC236}">
              <a16:creationId xmlns:a16="http://schemas.microsoft.com/office/drawing/2014/main" id="{501E0D7B-EB04-4CBB-9CD0-FB28C5F39AB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80" name="AutoShape 292" descr="mail?cmd=cookie">
          <a:extLst>
            <a:ext uri="{FF2B5EF4-FFF2-40B4-BE49-F238E27FC236}">
              <a16:creationId xmlns:a16="http://schemas.microsoft.com/office/drawing/2014/main" id="{E5208D45-3639-49A1-B3C0-741E821023C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81" name="AutoShape 292" descr="mail?cmd=cookie">
          <a:extLst>
            <a:ext uri="{FF2B5EF4-FFF2-40B4-BE49-F238E27FC236}">
              <a16:creationId xmlns:a16="http://schemas.microsoft.com/office/drawing/2014/main" id="{8785FCB6-0AAB-430A-B76F-FF949BAC149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82" name="AutoShape 292" descr="mail?cmd=cookie">
          <a:extLst>
            <a:ext uri="{FF2B5EF4-FFF2-40B4-BE49-F238E27FC236}">
              <a16:creationId xmlns:a16="http://schemas.microsoft.com/office/drawing/2014/main" id="{8A254D41-3822-4A8E-A8A4-D09E39AD3CD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83" name="AutoShape 292" descr="mail?cmd=cookie">
          <a:extLst>
            <a:ext uri="{FF2B5EF4-FFF2-40B4-BE49-F238E27FC236}">
              <a16:creationId xmlns:a16="http://schemas.microsoft.com/office/drawing/2014/main" id="{43DB5030-A452-489B-AE12-CBC6A7DF76E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84" name="AutoShape 292" descr="mail?cmd=cookie">
          <a:extLst>
            <a:ext uri="{FF2B5EF4-FFF2-40B4-BE49-F238E27FC236}">
              <a16:creationId xmlns:a16="http://schemas.microsoft.com/office/drawing/2014/main" id="{9E95C904-7BEA-467F-ABE6-3382D997F84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85" name="AutoShape 292" descr="mail?cmd=cookie">
          <a:extLst>
            <a:ext uri="{FF2B5EF4-FFF2-40B4-BE49-F238E27FC236}">
              <a16:creationId xmlns:a16="http://schemas.microsoft.com/office/drawing/2014/main" id="{306BD1F3-00A4-4544-A763-2BF8630A867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86" name="AutoShape 292" descr="mail?cmd=cookie">
          <a:extLst>
            <a:ext uri="{FF2B5EF4-FFF2-40B4-BE49-F238E27FC236}">
              <a16:creationId xmlns:a16="http://schemas.microsoft.com/office/drawing/2014/main" id="{BE94A7CA-99F2-45D6-9DDF-14FACB13AB7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87" name="AutoShape 292" descr="mail?cmd=cookie">
          <a:extLst>
            <a:ext uri="{FF2B5EF4-FFF2-40B4-BE49-F238E27FC236}">
              <a16:creationId xmlns:a16="http://schemas.microsoft.com/office/drawing/2014/main" id="{D4959200-3C34-4098-AEEC-91AE969D766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88" name="AutoShape 292" descr="mail?cmd=cookie">
          <a:extLst>
            <a:ext uri="{FF2B5EF4-FFF2-40B4-BE49-F238E27FC236}">
              <a16:creationId xmlns:a16="http://schemas.microsoft.com/office/drawing/2014/main" id="{27F7A569-015F-4058-95D9-3D4C2618BB9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89" name="AutoShape 292" descr="mail?cmd=cookie">
          <a:extLst>
            <a:ext uri="{FF2B5EF4-FFF2-40B4-BE49-F238E27FC236}">
              <a16:creationId xmlns:a16="http://schemas.microsoft.com/office/drawing/2014/main" id="{060A1E69-2990-4360-BFBA-DB5083DCE00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90" name="AutoShape 292" descr="mail?cmd=cookie">
          <a:extLst>
            <a:ext uri="{FF2B5EF4-FFF2-40B4-BE49-F238E27FC236}">
              <a16:creationId xmlns:a16="http://schemas.microsoft.com/office/drawing/2014/main" id="{BDFB86C1-1BFB-4087-AF7F-E44E61F689A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91" name="AutoShape 292" descr="mail?cmd=cookie">
          <a:extLst>
            <a:ext uri="{FF2B5EF4-FFF2-40B4-BE49-F238E27FC236}">
              <a16:creationId xmlns:a16="http://schemas.microsoft.com/office/drawing/2014/main" id="{A4732401-9404-4B61-812D-A6A6E4011EB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92" name="AutoShape 292" descr="mail?cmd=cookie">
          <a:extLst>
            <a:ext uri="{FF2B5EF4-FFF2-40B4-BE49-F238E27FC236}">
              <a16:creationId xmlns:a16="http://schemas.microsoft.com/office/drawing/2014/main" id="{C336755C-3769-4D43-97A6-131D6ED41F8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93" name="AutoShape 292" descr="mail?cmd=cookie">
          <a:extLst>
            <a:ext uri="{FF2B5EF4-FFF2-40B4-BE49-F238E27FC236}">
              <a16:creationId xmlns:a16="http://schemas.microsoft.com/office/drawing/2014/main" id="{3DC9F019-9D09-4233-8806-5268A0257EA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94" name="AutoShape 292" descr="mail?cmd=cookie">
          <a:extLst>
            <a:ext uri="{FF2B5EF4-FFF2-40B4-BE49-F238E27FC236}">
              <a16:creationId xmlns:a16="http://schemas.microsoft.com/office/drawing/2014/main" id="{8970D9BA-F2E5-43B2-A350-760A62ECD59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95" name="AutoShape 292" descr="mail?cmd=cookie">
          <a:extLst>
            <a:ext uri="{FF2B5EF4-FFF2-40B4-BE49-F238E27FC236}">
              <a16:creationId xmlns:a16="http://schemas.microsoft.com/office/drawing/2014/main" id="{90777D71-5904-45D1-A779-513E34F6527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96" name="AutoShape 292" descr="mail?cmd=cookie">
          <a:extLst>
            <a:ext uri="{FF2B5EF4-FFF2-40B4-BE49-F238E27FC236}">
              <a16:creationId xmlns:a16="http://schemas.microsoft.com/office/drawing/2014/main" id="{7ABF59AB-5F55-4305-B51E-124BAEAC8C0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097" name="AutoShape 292" descr="mail?cmd=cookie">
          <a:extLst>
            <a:ext uri="{FF2B5EF4-FFF2-40B4-BE49-F238E27FC236}">
              <a16:creationId xmlns:a16="http://schemas.microsoft.com/office/drawing/2014/main" id="{DD4BFFD3-B20C-4F84-93E8-C2A555815F4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98" name="AutoShape 292" descr="mail?cmd=cookie">
          <a:extLst>
            <a:ext uri="{FF2B5EF4-FFF2-40B4-BE49-F238E27FC236}">
              <a16:creationId xmlns:a16="http://schemas.microsoft.com/office/drawing/2014/main" id="{3D99DA87-AEC9-4D7F-9823-10F6A4C42B0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099" name="AutoShape 292" descr="mail?cmd=cookie">
          <a:extLst>
            <a:ext uri="{FF2B5EF4-FFF2-40B4-BE49-F238E27FC236}">
              <a16:creationId xmlns:a16="http://schemas.microsoft.com/office/drawing/2014/main" id="{AFBCCBB3-2D54-45B7-8208-DDA8118A0BC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00" name="AutoShape 292" descr="mail?cmd=cookie">
          <a:extLst>
            <a:ext uri="{FF2B5EF4-FFF2-40B4-BE49-F238E27FC236}">
              <a16:creationId xmlns:a16="http://schemas.microsoft.com/office/drawing/2014/main" id="{B607D01E-22D7-4EB6-90E4-6E56FFE99B8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01" name="AutoShape 292" descr="mail?cmd=cookie">
          <a:extLst>
            <a:ext uri="{FF2B5EF4-FFF2-40B4-BE49-F238E27FC236}">
              <a16:creationId xmlns:a16="http://schemas.microsoft.com/office/drawing/2014/main" id="{2EE5AE81-FBF3-4DCB-A48F-44FB6497C20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02" name="AutoShape 292" descr="mail?cmd=cookie">
          <a:extLst>
            <a:ext uri="{FF2B5EF4-FFF2-40B4-BE49-F238E27FC236}">
              <a16:creationId xmlns:a16="http://schemas.microsoft.com/office/drawing/2014/main" id="{53405995-04AD-4761-83AD-3FFAB625392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03" name="AutoShape 292" descr="mail?cmd=cookie">
          <a:extLst>
            <a:ext uri="{FF2B5EF4-FFF2-40B4-BE49-F238E27FC236}">
              <a16:creationId xmlns:a16="http://schemas.microsoft.com/office/drawing/2014/main" id="{D2F5C4D9-0CFA-44CF-AE78-D74A731C5B4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04" name="AutoShape 292" descr="mail?cmd=cookie">
          <a:extLst>
            <a:ext uri="{FF2B5EF4-FFF2-40B4-BE49-F238E27FC236}">
              <a16:creationId xmlns:a16="http://schemas.microsoft.com/office/drawing/2014/main" id="{56F74909-11B3-4698-B815-7F58F65AA1E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05" name="AutoShape 292" descr="mail?cmd=cookie">
          <a:extLst>
            <a:ext uri="{FF2B5EF4-FFF2-40B4-BE49-F238E27FC236}">
              <a16:creationId xmlns:a16="http://schemas.microsoft.com/office/drawing/2014/main" id="{E3A48FAC-D978-4BB3-A22E-FBB166C3A6D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144</xdr:row>
      <xdr:rowOff>0</xdr:rowOff>
    </xdr:from>
    <xdr:ext cx="9525" cy="733425"/>
    <xdr:sp macro="" textlink="">
      <xdr:nvSpPr>
        <xdr:cNvPr id="1106" name="AutoShape 292" descr="mail?cmd=cookie">
          <a:extLst>
            <a:ext uri="{FF2B5EF4-FFF2-40B4-BE49-F238E27FC236}">
              <a16:creationId xmlns:a16="http://schemas.microsoft.com/office/drawing/2014/main" id="{8E1DB1BB-2E1A-4A70-8543-EFA98CB11DD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144</xdr:row>
      <xdr:rowOff>0</xdr:rowOff>
    </xdr:from>
    <xdr:ext cx="9525" cy="733425"/>
    <xdr:sp macro="" textlink="">
      <xdr:nvSpPr>
        <xdr:cNvPr id="1107" name="AutoShape 292" descr="mail?cmd=cookie">
          <a:extLst>
            <a:ext uri="{FF2B5EF4-FFF2-40B4-BE49-F238E27FC236}">
              <a16:creationId xmlns:a16="http://schemas.microsoft.com/office/drawing/2014/main" id="{71A0BF29-1BAF-4D77-9A82-7CBE538DF9D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144</xdr:row>
      <xdr:rowOff>0</xdr:rowOff>
    </xdr:from>
    <xdr:ext cx="9525" cy="733425"/>
    <xdr:sp macro="" textlink="">
      <xdr:nvSpPr>
        <xdr:cNvPr id="1108" name="AutoShape 292" descr="mail?cmd=cookie">
          <a:extLst>
            <a:ext uri="{FF2B5EF4-FFF2-40B4-BE49-F238E27FC236}">
              <a16:creationId xmlns:a16="http://schemas.microsoft.com/office/drawing/2014/main" id="{D2713C5E-5E58-4B62-B085-74BB2339A31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144</xdr:row>
      <xdr:rowOff>0</xdr:rowOff>
    </xdr:from>
    <xdr:ext cx="9525" cy="733425"/>
    <xdr:sp macro="" textlink="">
      <xdr:nvSpPr>
        <xdr:cNvPr id="1109" name="AutoShape 292" descr="mail?cmd=cookie">
          <a:extLst>
            <a:ext uri="{FF2B5EF4-FFF2-40B4-BE49-F238E27FC236}">
              <a16:creationId xmlns:a16="http://schemas.microsoft.com/office/drawing/2014/main" id="{7A1711D8-4EF0-4280-9305-2F8A59F5A12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144</xdr:row>
      <xdr:rowOff>0</xdr:rowOff>
    </xdr:from>
    <xdr:ext cx="9525" cy="733425"/>
    <xdr:sp macro="" textlink="">
      <xdr:nvSpPr>
        <xdr:cNvPr id="1110" name="AutoShape 292" descr="mail?cmd=cookie">
          <a:extLst>
            <a:ext uri="{FF2B5EF4-FFF2-40B4-BE49-F238E27FC236}">
              <a16:creationId xmlns:a16="http://schemas.microsoft.com/office/drawing/2014/main" id="{7C77DA9B-DF80-492B-80B7-9AC3206780B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144</xdr:row>
      <xdr:rowOff>0</xdr:rowOff>
    </xdr:from>
    <xdr:ext cx="9525" cy="733425"/>
    <xdr:sp macro="" textlink="">
      <xdr:nvSpPr>
        <xdr:cNvPr id="1111" name="AutoShape 292" descr="mail?cmd=cookie">
          <a:extLst>
            <a:ext uri="{FF2B5EF4-FFF2-40B4-BE49-F238E27FC236}">
              <a16:creationId xmlns:a16="http://schemas.microsoft.com/office/drawing/2014/main" id="{E3E08B4B-6C10-4195-8F84-E5FBEE4ADA0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144</xdr:row>
      <xdr:rowOff>0</xdr:rowOff>
    </xdr:from>
    <xdr:ext cx="9525" cy="733425"/>
    <xdr:sp macro="" textlink="">
      <xdr:nvSpPr>
        <xdr:cNvPr id="1112" name="AutoShape 292" descr="mail?cmd=cookie">
          <a:extLst>
            <a:ext uri="{FF2B5EF4-FFF2-40B4-BE49-F238E27FC236}">
              <a16:creationId xmlns:a16="http://schemas.microsoft.com/office/drawing/2014/main" id="{6B52591C-1A33-401C-8349-B95D8282EEA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144</xdr:row>
      <xdr:rowOff>0</xdr:rowOff>
    </xdr:from>
    <xdr:ext cx="9525" cy="733425"/>
    <xdr:sp macro="" textlink="">
      <xdr:nvSpPr>
        <xdr:cNvPr id="1113" name="AutoShape 292" descr="mail?cmd=cookie">
          <a:extLst>
            <a:ext uri="{FF2B5EF4-FFF2-40B4-BE49-F238E27FC236}">
              <a16:creationId xmlns:a16="http://schemas.microsoft.com/office/drawing/2014/main" id="{17482640-221F-4D49-A825-521211D250D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309485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14" name="AutoShape 292" descr="mail?cmd=cookie">
          <a:extLst>
            <a:ext uri="{FF2B5EF4-FFF2-40B4-BE49-F238E27FC236}">
              <a16:creationId xmlns:a16="http://schemas.microsoft.com/office/drawing/2014/main" id="{6CC7AE24-1849-4A73-A725-DD3C8BD6E36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15" name="AutoShape 292" descr="mail?cmd=cookie">
          <a:extLst>
            <a:ext uri="{FF2B5EF4-FFF2-40B4-BE49-F238E27FC236}">
              <a16:creationId xmlns:a16="http://schemas.microsoft.com/office/drawing/2014/main" id="{02971099-7A9B-4FE4-986B-E8761D30B61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16" name="AutoShape 292" descr="mail?cmd=cookie">
          <a:extLst>
            <a:ext uri="{FF2B5EF4-FFF2-40B4-BE49-F238E27FC236}">
              <a16:creationId xmlns:a16="http://schemas.microsoft.com/office/drawing/2014/main" id="{9C5E6F24-6ED6-46F1-B440-46169FC9B55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17" name="AutoShape 292" descr="mail?cmd=cookie">
          <a:extLst>
            <a:ext uri="{FF2B5EF4-FFF2-40B4-BE49-F238E27FC236}">
              <a16:creationId xmlns:a16="http://schemas.microsoft.com/office/drawing/2014/main" id="{15167DB3-AA9A-411F-A194-37852487D00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18" name="AutoShape 292" descr="mail?cmd=cookie">
          <a:extLst>
            <a:ext uri="{FF2B5EF4-FFF2-40B4-BE49-F238E27FC236}">
              <a16:creationId xmlns:a16="http://schemas.microsoft.com/office/drawing/2014/main" id="{B1C6A941-B509-48F2-854A-09CBEABB225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19" name="AutoShape 292" descr="mail?cmd=cookie">
          <a:extLst>
            <a:ext uri="{FF2B5EF4-FFF2-40B4-BE49-F238E27FC236}">
              <a16:creationId xmlns:a16="http://schemas.microsoft.com/office/drawing/2014/main" id="{D7CEAF04-16F6-44FF-A969-1CA9E531C45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20" name="AutoShape 292" descr="mail?cmd=cookie">
          <a:extLst>
            <a:ext uri="{FF2B5EF4-FFF2-40B4-BE49-F238E27FC236}">
              <a16:creationId xmlns:a16="http://schemas.microsoft.com/office/drawing/2014/main" id="{861998A5-353E-46EF-9C76-45DFC204204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21" name="AutoShape 292" descr="mail?cmd=cookie">
          <a:extLst>
            <a:ext uri="{FF2B5EF4-FFF2-40B4-BE49-F238E27FC236}">
              <a16:creationId xmlns:a16="http://schemas.microsoft.com/office/drawing/2014/main" id="{BDB4C3FF-8020-412D-B470-87F12DBC73C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22" name="AutoShape 292" descr="mail?cmd=cookie">
          <a:extLst>
            <a:ext uri="{FF2B5EF4-FFF2-40B4-BE49-F238E27FC236}">
              <a16:creationId xmlns:a16="http://schemas.microsoft.com/office/drawing/2014/main" id="{EE366E95-D82D-4C4B-A41E-BD3D1D3C4A7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23" name="AutoShape 292" descr="mail?cmd=cookie">
          <a:extLst>
            <a:ext uri="{FF2B5EF4-FFF2-40B4-BE49-F238E27FC236}">
              <a16:creationId xmlns:a16="http://schemas.microsoft.com/office/drawing/2014/main" id="{074B1705-9C9B-48B1-847C-B60D274E519E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24" name="AutoShape 292" descr="mail?cmd=cookie">
          <a:extLst>
            <a:ext uri="{FF2B5EF4-FFF2-40B4-BE49-F238E27FC236}">
              <a16:creationId xmlns:a16="http://schemas.microsoft.com/office/drawing/2014/main" id="{812705DE-B92E-435B-B93A-D31CAADBC9B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25" name="AutoShape 292" descr="mail?cmd=cookie">
          <a:extLst>
            <a:ext uri="{FF2B5EF4-FFF2-40B4-BE49-F238E27FC236}">
              <a16:creationId xmlns:a16="http://schemas.microsoft.com/office/drawing/2014/main" id="{2926228E-CE89-4A73-AD22-60D6DE66519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26" name="AutoShape 292" descr="mail?cmd=cookie">
          <a:extLst>
            <a:ext uri="{FF2B5EF4-FFF2-40B4-BE49-F238E27FC236}">
              <a16:creationId xmlns:a16="http://schemas.microsoft.com/office/drawing/2014/main" id="{C4B7F41A-453C-4B5C-828C-2A169B212EB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27" name="AutoShape 292" descr="mail?cmd=cookie">
          <a:extLst>
            <a:ext uri="{FF2B5EF4-FFF2-40B4-BE49-F238E27FC236}">
              <a16:creationId xmlns:a16="http://schemas.microsoft.com/office/drawing/2014/main" id="{ACA103B8-0719-4CA4-999E-EC9D5E415AF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28" name="AutoShape 292" descr="mail?cmd=cookie">
          <a:extLst>
            <a:ext uri="{FF2B5EF4-FFF2-40B4-BE49-F238E27FC236}">
              <a16:creationId xmlns:a16="http://schemas.microsoft.com/office/drawing/2014/main" id="{88346068-1A1A-4949-AF67-DD72555519E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29" name="AutoShape 292" descr="mail?cmd=cookie">
          <a:extLst>
            <a:ext uri="{FF2B5EF4-FFF2-40B4-BE49-F238E27FC236}">
              <a16:creationId xmlns:a16="http://schemas.microsoft.com/office/drawing/2014/main" id="{BB67D22E-F3DE-4EB3-835C-105321B3205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30" name="AutoShape 292" descr="mail?cmd=cookie">
          <a:extLst>
            <a:ext uri="{FF2B5EF4-FFF2-40B4-BE49-F238E27FC236}">
              <a16:creationId xmlns:a16="http://schemas.microsoft.com/office/drawing/2014/main" id="{3F5FFD87-A25A-4BA6-AF3C-5DA4D4AAA1F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31" name="AutoShape 292" descr="mail?cmd=cookie">
          <a:extLst>
            <a:ext uri="{FF2B5EF4-FFF2-40B4-BE49-F238E27FC236}">
              <a16:creationId xmlns:a16="http://schemas.microsoft.com/office/drawing/2014/main" id="{475916D9-686C-4B9B-A81C-563C9C8F64E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32" name="AutoShape 292" descr="mail?cmd=cookie">
          <a:extLst>
            <a:ext uri="{FF2B5EF4-FFF2-40B4-BE49-F238E27FC236}">
              <a16:creationId xmlns:a16="http://schemas.microsoft.com/office/drawing/2014/main" id="{C59E57FD-C5D4-4C2A-976B-06FDD1D86DB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33" name="AutoShape 292" descr="mail?cmd=cookie">
          <a:extLst>
            <a:ext uri="{FF2B5EF4-FFF2-40B4-BE49-F238E27FC236}">
              <a16:creationId xmlns:a16="http://schemas.microsoft.com/office/drawing/2014/main" id="{84512EF3-92F5-4389-B6C1-0C245C68AA6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34" name="AutoShape 292" descr="mail?cmd=cookie">
          <a:extLst>
            <a:ext uri="{FF2B5EF4-FFF2-40B4-BE49-F238E27FC236}">
              <a16:creationId xmlns:a16="http://schemas.microsoft.com/office/drawing/2014/main" id="{A29A1E33-8D9A-4D98-AE86-4D824AC3B1D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35" name="AutoShape 292" descr="mail?cmd=cookie">
          <a:extLst>
            <a:ext uri="{FF2B5EF4-FFF2-40B4-BE49-F238E27FC236}">
              <a16:creationId xmlns:a16="http://schemas.microsoft.com/office/drawing/2014/main" id="{1989847A-9487-4D2A-BE28-F4AB6771585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36" name="AutoShape 292" descr="mail?cmd=cookie">
          <a:extLst>
            <a:ext uri="{FF2B5EF4-FFF2-40B4-BE49-F238E27FC236}">
              <a16:creationId xmlns:a16="http://schemas.microsoft.com/office/drawing/2014/main" id="{D369D81A-64B6-4F82-A400-C58350D0A69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37" name="AutoShape 292" descr="mail?cmd=cookie">
          <a:extLst>
            <a:ext uri="{FF2B5EF4-FFF2-40B4-BE49-F238E27FC236}">
              <a16:creationId xmlns:a16="http://schemas.microsoft.com/office/drawing/2014/main" id="{3CEEE577-2C0D-4D3C-9ABB-E60D5112FA5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38" name="AutoShape 292" descr="mail?cmd=cookie">
          <a:extLst>
            <a:ext uri="{FF2B5EF4-FFF2-40B4-BE49-F238E27FC236}">
              <a16:creationId xmlns:a16="http://schemas.microsoft.com/office/drawing/2014/main" id="{34E99670-4B6E-4C2E-9CC6-972EF68BFD4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39" name="AutoShape 292" descr="mail?cmd=cookie">
          <a:extLst>
            <a:ext uri="{FF2B5EF4-FFF2-40B4-BE49-F238E27FC236}">
              <a16:creationId xmlns:a16="http://schemas.microsoft.com/office/drawing/2014/main" id="{40B2F05D-06EB-4072-879C-CC9F302331C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40" name="AutoShape 292" descr="mail?cmd=cookie">
          <a:extLst>
            <a:ext uri="{FF2B5EF4-FFF2-40B4-BE49-F238E27FC236}">
              <a16:creationId xmlns:a16="http://schemas.microsoft.com/office/drawing/2014/main" id="{782A53D4-8D0D-4940-916D-AEBA55382BF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41" name="AutoShape 292" descr="mail?cmd=cookie">
          <a:extLst>
            <a:ext uri="{FF2B5EF4-FFF2-40B4-BE49-F238E27FC236}">
              <a16:creationId xmlns:a16="http://schemas.microsoft.com/office/drawing/2014/main" id="{CCE95313-84E6-41BB-AF06-7DB4EEDF973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42" name="AutoShape 292" descr="mail?cmd=cookie">
          <a:extLst>
            <a:ext uri="{FF2B5EF4-FFF2-40B4-BE49-F238E27FC236}">
              <a16:creationId xmlns:a16="http://schemas.microsoft.com/office/drawing/2014/main" id="{AD86BD89-FAE5-4C53-A5FF-2308BA5639E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43" name="AutoShape 292" descr="mail?cmd=cookie">
          <a:extLst>
            <a:ext uri="{FF2B5EF4-FFF2-40B4-BE49-F238E27FC236}">
              <a16:creationId xmlns:a16="http://schemas.microsoft.com/office/drawing/2014/main" id="{65617ED2-1104-485D-9A87-34E2E179D20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44" name="AutoShape 292" descr="mail?cmd=cookie">
          <a:extLst>
            <a:ext uri="{FF2B5EF4-FFF2-40B4-BE49-F238E27FC236}">
              <a16:creationId xmlns:a16="http://schemas.microsoft.com/office/drawing/2014/main" id="{73912040-41DD-4F0B-B7B6-E12BD4ECE50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45" name="AutoShape 292" descr="mail?cmd=cookie">
          <a:extLst>
            <a:ext uri="{FF2B5EF4-FFF2-40B4-BE49-F238E27FC236}">
              <a16:creationId xmlns:a16="http://schemas.microsoft.com/office/drawing/2014/main" id="{535D72E4-51C9-4B19-96AD-C8878CB4F9F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46" name="AutoShape 292" descr="mail?cmd=cookie">
          <a:extLst>
            <a:ext uri="{FF2B5EF4-FFF2-40B4-BE49-F238E27FC236}">
              <a16:creationId xmlns:a16="http://schemas.microsoft.com/office/drawing/2014/main" id="{5B794AFB-37E3-405E-8576-A24F42418A3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47" name="AutoShape 292" descr="mail?cmd=cookie">
          <a:extLst>
            <a:ext uri="{FF2B5EF4-FFF2-40B4-BE49-F238E27FC236}">
              <a16:creationId xmlns:a16="http://schemas.microsoft.com/office/drawing/2014/main" id="{55AD4AB4-DBA5-4822-A803-A1D7D65BA74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48" name="AutoShape 292" descr="mail?cmd=cookie">
          <a:extLst>
            <a:ext uri="{FF2B5EF4-FFF2-40B4-BE49-F238E27FC236}">
              <a16:creationId xmlns:a16="http://schemas.microsoft.com/office/drawing/2014/main" id="{5D79247B-3F17-4912-AC5E-4F5C7181193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49" name="AutoShape 292" descr="mail?cmd=cookie">
          <a:extLst>
            <a:ext uri="{FF2B5EF4-FFF2-40B4-BE49-F238E27FC236}">
              <a16:creationId xmlns:a16="http://schemas.microsoft.com/office/drawing/2014/main" id="{FE8A8876-379C-4386-A159-EF52C6FBE7E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50" name="AutoShape 292" descr="mail?cmd=cookie">
          <a:extLst>
            <a:ext uri="{FF2B5EF4-FFF2-40B4-BE49-F238E27FC236}">
              <a16:creationId xmlns:a16="http://schemas.microsoft.com/office/drawing/2014/main" id="{9FFA75C9-194D-4804-ACE2-9A589AEEDC0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51" name="AutoShape 292" descr="mail?cmd=cookie">
          <a:extLst>
            <a:ext uri="{FF2B5EF4-FFF2-40B4-BE49-F238E27FC236}">
              <a16:creationId xmlns:a16="http://schemas.microsoft.com/office/drawing/2014/main" id="{23D34821-3F5E-4937-A42D-F24DDBCAC73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52" name="AutoShape 292" descr="mail?cmd=cookie">
          <a:extLst>
            <a:ext uri="{FF2B5EF4-FFF2-40B4-BE49-F238E27FC236}">
              <a16:creationId xmlns:a16="http://schemas.microsoft.com/office/drawing/2014/main" id="{D8611FE7-3746-419C-8880-50617F42F3B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53" name="AutoShape 292" descr="mail?cmd=cookie">
          <a:extLst>
            <a:ext uri="{FF2B5EF4-FFF2-40B4-BE49-F238E27FC236}">
              <a16:creationId xmlns:a16="http://schemas.microsoft.com/office/drawing/2014/main" id="{0892EA30-E635-4155-9D3A-AD6F13123A1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54" name="AutoShape 292" descr="mail?cmd=cookie">
          <a:extLst>
            <a:ext uri="{FF2B5EF4-FFF2-40B4-BE49-F238E27FC236}">
              <a16:creationId xmlns:a16="http://schemas.microsoft.com/office/drawing/2014/main" id="{3CD00DD3-7A1A-4C8F-A5CD-4FF1BED39E0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55" name="AutoShape 292" descr="mail?cmd=cookie">
          <a:extLst>
            <a:ext uri="{FF2B5EF4-FFF2-40B4-BE49-F238E27FC236}">
              <a16:creationId xmlns:a16="http://schemas.microsoft.com/office/drawing/2014/main" id="{A9E0B280-852B-4866-A3D0-E90FE4381B2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56" name="AutoShape 292" descr="mail?cmd=cookie">
          <a:extLst>
            <a:ext uri="{FF2B5EF4-FFF2-40B4-BE49-F238E27FC236}">
              <a16:creationId xmlns:a16="http://schemas.microsoft.com/office/drawing/2014/main" id="{4449A7D1-873A-4449-B169-8241EA420FA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733425"/>
    <xdr:sp macro="" textlink="">
      <xdr:nvSpPr>
        <xdr:cNvPr id="1157" name="AutoShape 292" descr="mail?cmd=cookie">
          <a:extLst>
            <a:ext uri="{FF2B5EF4-FFF2-40B4-BE49-F238E27FC236}">
              <a16:creationId xmlns:a16="http://schemas.microsoft.com/office/drawing/2014/main" id="{FD843ABA-079B-44D3-94AA-ED826F45F61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58" name="AutoShape 292" descr="mail?cmd=cookie">
          <a:extLst>
            <a:ext uri="{FF2B5EF4-FFF2-40B4-BE49-F238E27FC236}">
              <a16:creationId xmlns:a16="http://schemas.microsoft.com/office/drawing/2014/main" id="{A3989DC5-5D6C-46F7-954A-B5679055FA3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59" name="AutoShape 292" descr="mail?cmd=cookie">
          <a:extLst>
            <a:ext uri="{FF2B5EF4-FFF2-40B4-BE49-F238E27FC236}">
              <a16:creationId xmlns:a16="http://schemas.microsoft.com/office/drawing/2014/main" id="{73289E1C-BDB6-432F-9D04-423E7AE7546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60" name="AutoShape 292" descr="mail?cmd=cookie">
          <a:extLst>
            <a:ext uri="{FF2B5EF4-FFF2-40B4-BE49-F238E27FC236}">
              <a16:creationId xmlns:a16="http://schemas.microsoft.com/office/drawing/2014/main" id="{D1A1DD78-C2B2-441E-9C70-4E7AF98FD30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</xdr:row>
      <xdr:rowOff>0</xdr:rowOff>
    </xdr:from>
    <xdr:ext cx="9525" cy="971550"/>
    <xdr:sp macro="" textlink="">
      <xdr:nvSpPr>
        <xdr:cNvPr id="1161" name="AutoShape 292" descr="mail?cmd=cookie">
          <a:extLst>
            <a:ext uri="{FF2B5EF4-FFF2-40B4-BE49-F238E27FC236}">
              <a16:creationId xmlns:a16="http://schemas.microsoft.com/office/drawing/2014/main" id="{91AD31B1-77B1-4415-95B6-66B16C44555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72799575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162" name="AutoShape 292" descr="mail?cmd=cookie">
          <a:extLst>
            <a:ext uri="{FF2B5EF4-FFF2-40B4-BE49-F238E27FC236}">
              <a16:creationId xmlns:a16="http://schemas.microsoft.com/office/drawing/2014/main" id="{39B157DD-AB11-4242-A332-D886A6F050B9}"/>
            </a:ext>
          </a:extLst>
        </xdr:cNvPr>
        <xdr:cNvSpPr>
          <a:spLocks noChangeAspect="1" noChangeArrowheads="1"/>
        </xdr:cNvSpPr>
      </xdr:nvSpPr>
      <xdr:spPr bwMode="auto">
        <a:xfrm>
          <a:off x="0" y="30337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163" name="AutoShape 292" descr="mail?cmd=cookie">
          <a:extLst>
            <a:ext uri="{FF2B5EF4-FFF2-40B4-BE49-F238E27FC236}">
              <a16:creationId xmlns:a16="http://schemas.microsoft.com/office/drawing/2014/main" id="{AEB50D86-5656-4C26-B15F-C937D9BAE990}"/>
            </a:ext>
          </a:extLst>
        </xdr:cNvPr>
        <xdr:cNvSpPr>
          <a:spLocks noChangeAspect="1" noChangeArrowheads="1"/>
        </xdr:cNvSpPr>
      </xdr:nvSpPr>
      <xdr:spPr bwMode="auto">
        <a:xfrm>
          <a:off x="0" y="30337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164" name="AutoShape 292" descr="mail?cmd=cookie">
          <a:extLst>
            <a:ext uri="{FF2B5EF4-FFF2-40B4-BE49-F238E27FC236}">
              <a16:creationId xmlns:a16="http://schemas.microsoft.com/office/drawing/2014/main" id="{432D3570-1333-4EC6-9A4A-8215F0A83EB8}"/>
            </a:ext>
          </a:extLst>
        </xdr:cNvPr>
        <xdr:cNvSpPr>
          <a:spLocks noChangeAspect="1" noChangeArrowheads="1"/>
        </xdr:cNvSpPr>
      </xdr:nvSpPr>
      <xdr:spPr bwMode="auto">
        <a:xfrm>
          <a:off x="0" y="30337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165" name="AutoShape 292" descr="mail?cmd=cookie">
          <a:extLst>
            <a:ext uri="{FF2B5EF4-FFF2-40B4-BE49-F238E27FC236}">
              <a16:creationId xmlns:a16="http://schemas.microsoft.com/office/drawing/2014/main" id="{00F7ABA5-BE34-4CF4-B3FF-B165BFD39742}"/>
            </a:ext>
          </a:extLst>
        </xdr:cNvPr>
        <xdr:cNvSpPr>
          <a:spLocks noChangeAspect="1" noChangeArrowheads="1"/>
        </xdr:cNvSpPr>
      </xdr:nvSpPr>
      <xdr:spPr bwMode="auto">
        <a:xfrm>
          <a:off x="0" y="303371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66" name="AutoShape 292" descr="mail?cmd=cookie">
          <a:extLst>
            <a:ext uri="{FF2B5EF4-FFF2-40B4-BE49-F238E27FC236}">
              <a16:creationId xmlns:a16="http://schemas.microsoft.com/office/drawing/2014/main" id="{BA362A2C-CC2B-42BF-A9C3-FC53E2A5EE58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67" name="AutoShape 292" descr="mail?cmd=cookie">
          <a:extLst>
            <a:ext uri="{FF2B5EF4-FFF2-40B4-BE49-F238E27FC236}">
              <a16:creationId xmlns:a16="http://schemas.microsoft.com/office/drawing/2014/main" id="{3CFEF138-2831-4D0F-9321-2E3D08EE1FA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68" name="AutoShape 292" descr="mail?cmd=cookie">
          <a:extLst>
            <a:ext uri="{FF2B5EF4-FFF2-40B4-BE49-F238E27FC236}">
              <a16:creationId xmlns:a16="http://schemas.microsoft.com/office/drawing/2014/main" id="{4076FF32-CA0A-4A06-B348-BEF7805F8DDC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69" name="AutoShape 292" descr="mail?cmd=cookie">
          <a:extLst>
            <a:ext uri="{FF2B5EF4-FFF2-40B4-BE49-F238E27FC236}">
              <a16:creationId xmlns:a16="http://schemas.microsoft.com/office/drawing/2014/main" id="{A8495438-58AB-461E-A2AF-24C5B1335463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0" name="AutoShape 292" descr="mail?cmd=cookie">
          <a:extLst>
            <a:ext uri="{FF2B5EF4-FFF2-40B4-BE49-F238E27FC236}">
              <a16:creationId xmlns:a16="http://schemas.microsoft.com/office/drawing/2014/main" id="{C635EB89-5EE2-49D1-B970-E9E95A7CDE5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1" name="AutoShape 292" descr="mail?cmd=cookie">
          <a:extLst>
            <a:ext uri="{FF2B5EF4-FFF2-40B4-BE49-F238E27FC236}">
              <a16:creationId xmlns:a16="http://schemas.microsoft.com/office/drawing/2014/main" id="{8163B867-915E-47BE-A0B9-B3FA893CFDDB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2" name="AutoShape 292" descr="mail?cmd=cookie">
          <a:extLst>
            <a:ext uri="{FF2B5EF4-FFF2-40B4-BE49-F238E27FC236}">
              <a16:creationId xmlns:a16="http://schemas.microsoft.com/office/drawing/2014/main" id="{38BF4537-E0BC-413F-AB03-38938F080528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3" name="AutoShape 292" descr="mail?cmd=cookie">
          <a:extLst>
            <a:ext uri="{FF2B5EF4-FFF2-40B4-BE49-F238E27FC236}">
              <a16:creationId xmlns:a16="http://schemas.microsoft.com/office/drawing/2014/main" id="{45B842FC-9C7E-44ED-AE5E-5FC6E7494700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4" name="AutoShape 292" descr="mail?cmd=cookie">
          <a:extLst>
            <a:ext uri="{FF2B5EF4-FFF2-40B4-BE49-F238E27FC236}">
              <a16:creationId xmlns:a16="http://schemas.microsoft.com/office/drawing/2014/main" id="{325697CD-9520-4011-8EE1-E9AF638F5253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5" name="AutoShape 292" descr="mail?cmd=cookie">
          <a:extLst>
            <a:ext uri="{FF2B5EF4-FFF2-40B4-BE49-F238E27FC236}">
              <a16:creationId xmlns:a16="http://schemas.microsoft.com/office/drawing/2014/main" id="{2CBB3342-0FB6-4802-BDFD-4016AE60B3BC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6" name="AutoShape 292" descr="mail?cmd=cookie">
          <a:extLst>
            <a:ext uri="{FF2B5EF4-FFF2-40B4-BE49-F238E27FC236}">
              <a16:creationId xmlns:a16="http://schemas.microsoft.com/office/drawing/2014/main" id="{FB91CCC4-A97E-447A-97FC-B8F55106A5E7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7" name="AutoShape 292" descr="mail?cmd=cookie">
          <a:extLst>
            <a:ext uri="{FF2B5EF4-FFF2-40B4-BE49-F238E27FC236}">
              <a16:creationId xmlns:a16="http://schemas.microsoft.com/office/drawing/2014/main" id="{622DC619-02F3-401F-B7F1-7FCBB72FBCE9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8" name="AutoShape 292" descr="mail?cmd=cookie">
          <a:extLst>
            <a:ext uri="{FF2B5EF4-FFF2-40B4-BE49-F238E27FC236}">
              <a16:creationId xmlns:a16="http://schemas.microsoft.com/office/drawing/2014/main" id="{1DDC919B-3EC7-4154-BD73-A53BA8F7B2AE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79" name="AutoShape 292" descr="mail?cmd=cookie">
          <a:extLst>
            <a:ext uri="{FF2B5EF4-FFF2-40B4-BE49-F238E27FC236}">
              <a16:creationId xmlns:a16="http://schemas.microsoft.com/office/drawing/2014/main" id="{FF24DFAD-5B2C-4928-B348-295FDB472A86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0" name="AutoShape 292" descr="mail?cmd=cookie">
          <a:extLst>
            <a:ext uri="{FF2B5EF4-FFF2-40B4-BE49-F238E27FC236}">
              <a16:creationId xmlns:a16="http://schemas.microsoft.com/office/drawing/2014/main" id="{30FFD7E1-57EC-4DAF-AF33-AAF0830B229B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1" name="AutoShape 292" descr="mail?cmd=cookie">
          <a:extLst>
            <a:ext uri="{FF2B5EF4-FFF2-40B4-BE49-F238E27FC236}">
              <a16:creationId xmlns:a16="http://schemas.microsoft.com/office/drawing/2014/main" id="{1D020F5D-1818-4B82-A7E1-E6DF8E5FEABD}"/>
            </a:ext>
          </a:extLst>
        </xdr:cNvPr>
        <xdr:cNvSpPr>
          <a:spLocks noChangeAspect="1" noChangeArrowheads="1"/>
        </xdr:cNvSpPr>
      </xdr:nvSpPr>
      <xdr:spPr bwMode="auto">
        <a:xfrm>
          <a:off x="0" y="270129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2" name="AutoShape 292" descr="mail?cmd=cookie">
          <a:extLst>
            <a:ext uri="{FF2B5EF4-FFF2-40B4-BE49-F238E27FC236}">
              <a16:creationId xmlns:a16="http://schemas.microsoft.com/office/drawing/2014/main" id="{3CD2AD49-4AEF-4984-9C95-85072C54F0B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3" name="AutoShape 292" descr="mail?cmd=cookie">
          <a:extLst>
            <a:ext uri="{FF2B5EF4-FFF2-40B4-BE49-F238E27FC236}">
              <a16:creationId xmlns:a16="http://schemas.microsoft.com/office/drawing/2014/main" id="{D73A5D5C-D3CD-45D8-90D2-E6BDFBB0B73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4" name="AutoShape 292" descr="mail?cmd=cookie">
          <a:extLst>
            <a:ext uri="{FF2B5EF4-FFF2-40B4-BE49-F238E27FC236}">
              <a16:creationId xmlns:a16="http://schemas.microsoft.com/office/drawing/2014/main" id="{2AB8EB7B-37DF-4074-A722-8FFDDD3CA85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5" name="AutoShape 292" descr="mail?cmd=cookie">
          <a:extLst>
            <a:ext uri="{FF2B5EF4-FFF2-40B4-BE49-F238E27FC236}">
              <a16:creationId xmlns:a16="http://schemas.microsoft.com/office/drawing/2014/main" id="{31C22EF3-2D1D-4E15-A148-7E16BB9F325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6" name="AutoShape 292" descr="mail?cmd=cookie">
          <a:extLst>
            <a:ext uri="{FF2B5EF4-FFF2-40B4-BE49-F238E27FC236}">
              <a16:creationId xmlns:a16="http://schemas.microsoft.com/office/drawing/2014/main" id="{49C12A3F-7A00-4187-88BB-6760BA0F7FFB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7" name="AutoShape 292" descr="mail?cmd=cookie">
          <a:extLst>
            <a:ext uri="{FF2B5EF4-FFF2-40B4-BE49-F238E27FC236}">
              <a16:creationId xmlns:a16="http://schemas.microsoft.com/office/drawing/2014/main" id="{FFD337A4-9B07-463F-B1D0-223E9373AD4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8" name="AutoShape 292" descr="mail?cmd=cookie">
          <a:extLst>
            <a:ext uri="{FF2B5EF4-FFF2-40B4-BE49-F238E27FC236}">
              <a16:creationId xmlns:a16="http://schemas.microsoft.com/office/drawing/2014/main" id="{4083BE2C-69AF-4683-9876-064BBC75E3A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89" name="AutoShape 292" descr="mail?cmd=cookie">
          <a:extLst>
            <a:ext uri="{FF2B5EF4-FFF2-40B4-BE49-F238E27FC236}">
              <a16:creationId xmlns:a16="http://schemas.microsoft.com/office/drawing/2014/main" id="{85EB26E9-99A2-481D-A1C1-481E39AB612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90" name="AutoShape 292" descr="mail?cmd=cookie">
          <a:extLst>
            <a:ext uri="{FF2B5EF4-FFF2-40B4-BE49-F238E27FC236}">
              <a16:creationId xmlns:a16="http://schemas.microsoft.com/office/drawing/2014/main" id="{DEE0D963-43AF-4EE9-9C95-FE9D7BD1D04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91" name="AutoShape 292" descr="mail?cmd=cookie">
          <a:extLst>
            <a:ext uri="{FF2B5EF4-FFF2-40B4-BE49-F238E27FC236}">
              <a16:creationId xmlns:a16="http://schemas.microsoft.com/office/drawing/2014/main" id="{685F1B4B-308C-4DAF-AAEE-13DF6392525F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92" name="AutoShape 292" descr="mail?cmd=cookie">
          <a:extLst>
            <a:ext uri="{FF2B5EF4-FFF2-40B4-BE49-F238E27FC236}">
              <a16:creationId xmlns:a16="http://schemas.microsoft.com/office/drawing/2014/main" id="{03624AEE-2057-4633-80C3-DA816D941EF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93" name="AutoShape 292" descr="mail?cmd=cookie">
          <a:extLst>
            <a:ext uri="{FF2B5EF4-FFF2-40B4-BE49-F238E27FC236}">
              <a16:creationId xmlns:a16="http://schemas.microsoft.com/office/drawing/2014/main" id="{8D8A143E-3D92-4718-8754-5877A0E2991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94" name="AutoShape 292" descr="mail?cmd=cookie">
          <a:extLst>
            <a:ext uri="{FF2B5EF4-FFF2-40B4-BE49-F238E27FC236}">
              <a16:creationId xmlns:a16="http://schemas.microsoft.com/office/drawing/2014/main" id="{4BB66BBC-3420-4452-885D-BA10B5819A7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95" name="AutoShape 292" descr="mail?cmd=cookie">
          <a:extLst>
            <a:ext uri="{FF2B5EF4-FFF2-40B4-BE49-F238E27FC236}">
              <a16:creationId xmlns:a16="http://schemas.microsoft.com/office/drawing/2014/main" id="{089556FE-AD23-4A75-B149-3B40FAC8F5C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96" name="AutoShape 292" descr="mail?cmd=cookie">
          <a:extLst>
            <a:ext uri="{FF2B5EF4-FFF2-40B4-BE49-F238E27FC236}">
              <a16:creationId xmlns:a16="http://schemas.microsoft.com/office/drawing/2014/main" id="{8D04D5BC-E49E-4D15-801E-CF9415F817A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733425"/>
    <xdr:sp macro="" textlink="">
      <xdr:nvSpPr>
        <xdr:cNvPr id="1197" name="AutoShape 292" descr="mail?cmd=cookie">
          <a:extLst>
            <a:ext uri="{FF2B5EF4-FFF2-40B4-BE49-F238E27FC236}">
              <a16:creationId xmlns:a16="http://schemas.microsoft.com/office/drawing/2014/main" id="{BBDD87C8-CF87-4B15-93C6-C956C8988C1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198" name="AutoShape 292" descr="mail?cmd=cookie">
          <a:extLst>
            <a:ext uri="{FF2B5EF4-FFF2-40B4-BE49-F238E27FC236}">
              <a16:creationId xmlns:a16="http://schemas.microsoft.com/office/drawing/2014/main" id="{54A6BEB1-2AD9-4B7F-AB57-C7B4F00562E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199" name="AutoShape 292" descr="mail?cmd=cookie">
          <a:extLst>
            <a:ext uri="{FF2B5EF4-FFF2-40B4-BE49-F238E27FC236}">
              <a16:creationId xmlns:a16="http://schemas.microsoft.com/office/drawing/2014/main" id="{35AA2DD8-34F1-40C0-A714-3EE44252BC6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0" name="AutoShape 292" descr="mail?cmd=cookie">
          <a:extLst>
            <a:ext uri="{FF2B5EF4-FFF2-40B4-BE49-F238E27FC236}">
              <a16:creationId xmlns:a16="http://schemas.microsoft.com/office/drawing/2014/main" id="{47E3BF9C-A1CE-4D00-9D3A-70754990B7A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1" name="AutoShape 292" descr="mail?cmd=cookie">
          <a:extLst>
            <a:ext uri="{FF2B5EF4-FFF2-40B4-BE49-F238E27FC236}">
              <a16:creationId xmlns:a16="http://schemas.microsoft.com/office/drawing/2014/main" id="{12E7335C-D148-4BB2-B6F5-46F386D67E9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2" name="AutoShape 292" descr="mail?cmd=cookie">
          <a:extLst>
            <a:ext uri="{FF2B5EF4-FFF2-40B4-BE49-F238E27FC236}">
              <a16:creationId xmlns:a16="http://schemas.microsoft.com/office/drawing/2014/main" id="{7FE7552B-C602-43B2-BCBC-56B97FF41D5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3" name="AutoShape 292" descr="mail?cmd=cookie">
          <a:extLst>
            <a:ext uri="{FF2B5EF4-FFF2-40B4-BE49-F238E27FC236}">
              <a16:creationId xmlns:a16="http://schemas.microsoft.com/office/drawing/2014/main" id="{2F7E9FA1-65ED-4B76-8F69-4438E01C02E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4" name="AutoShape 292" descr="mail?cmd=cookie">
          <a:extLst>
            <a:ext uri="{FF2B5EF4-FFF2-40B4-BE49-F238E27FC236}">
              <a16:creationId xmlns:a16="http://schemas.microsoft.com/office/drawing/2014/main" id="{3E24AE81-8FAC-4D80-931C-8F27D9CE6E4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5" name="AutoShape 292" descr="mail?cmd=cookie">
          <a:extLst>
            <a:ext uri="{FF2B5EF4-FFF2-40B4-BE49-F238E27FC236}">
              <a16:creationId xmlns:a16="http://schemas.microsoft.com/office/drawing/2014/main" id="{79CFDCA3-8EE9-4768-A223-E8C89FAFFFA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6" name="AutoShape 292" descr="mail?cmd=cookie">
          <a:extLst>
            <a:ext uri="{FF2B5EF4-FFF2-40B4-BE49-F238E27FC236}">
              <a16:creationId xmlns:a16="http://schemas.microsoft.com/office/drawing/2014/main" id="{216006AA-B911-4EDF-B5FB-4A600C11C5E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7" name="AutoShape 292" descr="mail?cmd=cookie">
          <a:extLst>
            <a:ext uri="{FF2B5EF4-FFF2-40B4-BE49-F238E27FC236}">
              <a16:creationId xmlns:a16="http://schemas.microsoft.com/office/drawing/2014/main" id="{8393FFC0-9065-4D2E-BDCE-DE7CAA590AC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8" name="AutoShape 292" descr="mail?cmd=cookie">
          <a:extLst>
            <a:ext uri="{FF2B5EF4-FFF2-40B4-BE49-F238E27FC236}">
              <a16:creationId xmlns:a16="http://schemas.microsoft.com/office/drawing/2014/main" id="{C85D1E22-4E11-4181-9D2A-34454CC913A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09" name="AutoShape 292" descr="mail?cmd=cookie">
          <a:extLst>
            <a:ext uri="{FF2B5EF4-FFF2-40B4-BE49-F238E27FC236}">
              <a16:creationId xmlns:a16="http://schemas.microsoft.com/office/drawing/2014/main" id="{C025FD89-D0ED-4620-AA3D-E0DBBEAD1F2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10" name="AutoShape 292" descr="mail?cmd=cookie">
          <a:extLst>
            <a:ext uri="{FF2B5EF4-FFF2-40B4-BE49-F238E27FC236}">
              <a16:creationId xmlns:a16="http://schemas.microsoft.com/office/drawing/2014/main" id="{B02A0A8D-9C74-40F3-89CA-7A03878376B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11" name="AutoShape 292" descr="mail?cmd=cookie">
          <a:extLst>
            <a:ext uri="{FF2B5EF4-FFF2-40B4-BE49-F238E27FC236}">
              <a16:creationId xmlns:a16="http://schemas.microsoft.com/office/drawing/2014/main" id="{BE55C611-7F0E-4ED7-B471-680AAFFF1CF9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12" name="AutoShape 292" descr="mail?cmd=cookie">
          <a:extLst>
            <a:ext uri="{FF2B5EF4-FFF2-40B4-BE49-F238E27FC236}">
              <a16:creationId xmlns:a16="http://schemas.microsoft.com/office/drawing/2014/main" id="{C91EC2AC-C05C-4E1F-A877-A93DE4329D3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164</xdr:row>
      <xdr:rowOff>0</xdr:rowOff>
    </xdr:from>
    <xdr:ext cx="9525" cy="733425"/>
    <xdr:sp macro="" textlink="">
      <xdr:nvSpPr>
        <xdr:cNvPr id="1213" name="AutoShape 292" descr="mail?cmd=cookie">
          <a:extLst>
            <a:ext uri="{FF2B5EF4-FFF2-40B4-BE49-F238E27FC236}">
              <a16:creationId xmlns:a16="http://schemas.microsoft.com/office/drawing/2014/main" id="{E66D1D5C-9842-4858-A21B-13FA11B690D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14" name="AutoShape 292" descr="mail?cmd=cookie">
          <a:extLst>
            <a:ext uri="{FF2B5EF4-FFF2-40B4-BE49-F238E27FC236}">
              <a16:creationId xmlns:a16="http://schemas.microsoft.com/office/drawing/2014/main" id="{A3E83E15-10F4-4983-B347-C86B4E7DF3CC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15" name="AutoShape 292" descr="mail?cmd=cookie">
          <a:extLst>
            <a:ext uri="{FF2B5EF4-FFF2-40B4-BE49-F238E27FC236}">
              <a16:creationId xmlns:a16="http://schemas.microsoft.com/office/drawing/2014/main" id="{423CE12F-8416-45B4-AEE4-960D496C0773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16" name="AutoShape 292" descr="mail?cmd=cookie">
          <a:extLst>
            <a:ext uri="{FF2B5EF4-FFF2-40B4-BE49-F238E27FC236}">
              <a16:creationId xmlns:a16="http://schemas.microsoft.com/office/drawing/2014/main" id="{8010E4D5-7938-42F4-9C41-7D66DDF243E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17" name="AutoShape 292" descr="mail?cmd=cookie">
          <a:extLst>
            <a:ext uri="{FF2B5EF4-FFF2-40B4-BE49-F238E27FC236}">
              <a16:creationId xmlns:a16="http://schemas.microsoft.com/office/drawing/2014/main" id="{26A08B52-1472-4414-8717-8E4E9CBC41B7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18" name="AutoShape 292" descr="mail?cmd=cookie">
          <a:extLst>
            <a:ext uri="{FF2B5EF4-FFF2-40B4-BE49-F238E27FC236}">
              <a16:creationId xmlns:a16="http://schemas.microsoft.com/office/drawing/2014/main" id="{9AA6EB40-D928-421F-A743-9AE296AAF02D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19" name="AutoShape 292" descr="mail?cmd=cookie">
          <a:extLst>
            <a:ext uri="{FF2B5EF4-FFF2-40B4-BE49-F238E27FC236}">
              <a16:creationId xmlns:a16="http://schemas.microsoft.com/office/drawing/2014/main" id="{FD49C76D-3C92-4804-BEE1-253CB439B3C5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0" name="AutoShape 292" descr="mail?cmd=cookie">
          <a:extLst>
            <a:ext uri="{FF2B5EF4-FFF2-40B4-BE49-F238E27FC236}">
              <a16:creationId xmlns:a16="http://schemas.microsoft.com/office/drawing/2014/main" id="{3D7F8100-52C7-40CD-8476-1C968A5CE2A2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1" name="AutoShape 292" descr="mail?cmd=cookie">
          <a:extLst>
            <a:ext uri="{FF2B5EF4-FFF2-40B4-BE49-F238E27FC236}">
              <a16:creationId xmlns:a16="http://schemas.microsoft.com/office/drawing/2014/main" id="{A775E93E-521C-4DE2-86DB-044B025E45E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2" name="AutoShape 292" descr="mail?cmd=cookie">
          <a:extLst>
            <a:ext uri="{FF2B5EF4-FFF2-40B4-BE49-F238E27FC236}">
              <a16:creationId xmlns:a16="http://schemas.microsoft.com/office/drawing/2014/main" id="{515EF4E6-7310-4757-AC07-1AE21CAAA72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3" name="AutoShape 292" descr="mail?cmd=cookie">
          <a:extLst>
            <a:ext uri="{FF2B5EF4-FFF2-40B4-BE49-F238E27FC236}">
              <a16:creationId xmlns:a16="http://schemas.microsoft.com/office/drawing/2014/main" id="{EAC21058-1DA6-44C6-AE3B-564D7CB45E5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4" name="AutoShape 292" descr="mail?cmd=cookie">
          <a:extLst>
            <a:ext uri="{FF2B5EF4-FFF2-40B4-BE49-F238E27FC236}">
              <a16:creationId xmlns:a16="http://schemas.microsoft.com/office/drawing/2014/main" id="{325E24AD-260F-474D-854E-58C61E12B854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5" name="AutoShape 292" descr="mail?cmd=cookie">
          <a:extLst>
            <a:ext uri="{FF2B5EF4-FFF2-40B4-BE49-F238E27FC236}">
              <a16:creationId xmlns:a16="http://schemas.microsoft.com/office/drawing/2014/main" id="{A0577785-4468-4F95-9DC9-0D79FFD89700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6" name="AutoShape 292" descr="mail?cmd=cookie">
          <a:extLst>
            <a:ext uri="{FF2B5EF4-FFF2-40B4-BE49-F238E27FC236}">
              <a16:creationId xmlns:a16="http://schemas.microsoft.com/office/drawing/2014/main" id="{DE046D67-9F29-4B29-B5F5-DB1847771FE6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7" name="AutoShape 292" descr="mail?cmd=cookie">
          <a:extLst>
            <a:ext uri="{FF2B5EF4-FFF2-40B4-BE49-F238E27FC236}">
              <a16:creationId xmlns:a16="http://schemas.microsoft.com/office/drawing/2014/main" id="{1D5174A5-E8DF-43DA-B5BD-4FF926F6FD21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8" name="AutoShape 292" descr="mail?cmd=cookie">
          <a:extLst>
            <a:ext uri="{FF2B5EF4-FFF2-40B4-BE49-F238E27FC236}">
              <a16:creationId xmlns:a16="http://schemas.microsoft.com/office/drawing/2014/main" id="{ADA95D6D-D13B-4902-96BB-9FECDCCBA6DA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165</xdr:row>
      <xdr:rowOff>0</xdr:rowOff>
    </xdr:from>
    <xdr:ext cx="9525" cy="733425"/>
    <xdr:sp macro="" textlink="">
      <xdr:nvSpPr>
        <xdr:cNvPr id="1229" name="AutoShape 292" descr="mail?cmd=cookie">
          <a:extLst>
            <a:ext uri="{FF2B5EF4-FFF2-40B4-BE49-F238E27FC236}">
              <a16:creationId xmlns:a16="http://schemas.microsoft.com/office/drawing/2014/main" id="{DB9AF054-F771-4831-B5B0-96C704943808}"/>
            </a:ext>
          </a:extLst>
        </xdr:cNvPr>
        <xdr:cNvSpPr>
          <a:spLocks noChangeAspect="1" noChangeArrowheads="1"/>
        </xdr:cNvSpPr>
      </xdr:nvSpPr>
      <xdr:spPr bwMode="auto">
        <a:xfrm>
          <a:off x="12420600" y="8249602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0" name="AutoShape 292" descr="mail?cmd=cookie">
          <a:extLst>
            <a:ext uri="{FF2B5EF4-FFF2-40B4-BE49-F238E27FC236}">
              <a16:creationId xmlns:a16="http://schemas.microsoft.com/office/drawing/2014/main" id="{04A3D90B-3177-4985-8163-B32AFFBE4365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1" name="AutoShape 292" descr="mail?cmd=cookie">
          <a:extLst>
            <a:ext uri="{FF2B5EF4-FFF2-40B4-BE49-F238E27FC236}">
              <a16:creationId xmlns:a16="http://schemas.microsoft.com/office/drawing/2014/main" id="{A9358F66-CC51-4C04-9069-14A307C4D69F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2" name="AutoShape 292" descr="mail?cmd=cookie">
          <a:extLst>
            <a:ext uri="{FF2B5EF4-FFF2-40B4-BE49-F238E27FC236}">
              <a16:creationId xmlns:a16="http://schemas.microsoft.com/office/drawing/2014/main" id="{15072B0A-FDCB-4BED-8FF0-5EDE24EFC2CC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3" name="AutoShape 292" descr="mail?cmd=cookie">
          <a:extLst>
            <a:ext uri="{FF2B5EF4-FFF2-40B4-BE49-F238E27FC236}">
              <a16:creationId xmlns:a16="http://schemas.microsoft.com/office/drawing/2014/main" id="{9C4750AF-0444-49BD-9441-7B3EAC683800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4" name="AutoShape 292" descr="mail?cmd=cookie">
          <a:extLst>
            <a:ext uri="{FF2B5EF4-FFF2-40B4-BE49-F238E27FC236}">
              <a16:creationId xmlns:a16="http://schemas.microsoft.com/office/drawing/2014/main" id="{0E86B7AC-8A2B-43C2-A2F0-F4FAD975B6ED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5" name="AutoShape 292" descr="mail?cmd=cookie">
          <a:extLst>
            <a:ext uri="{FF2B5EF4-FFF2-40B4-BE49-F238E27FC236}">
              <a16:creationId xmlns:a16="http://schemas.microsoft.com/office/drawing/2014/main" id="{33DBB962-890A-41B7-9BA7-32B45CB405C4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6" name="AutoShape 292" descr="mail?cmd=cookie">
          <a:extLst>
            <a:ext uri="{FF2B5EF4-FFF2-40B4-BE49-F238E27FC236}">
              <a16:creationId xmlns:a16="http://schemas.microsoft.com/office/drawing/2014/main" id="{BA23E910-14C1-4FDB-9BC3-A68E27C0A7A0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7" name="AutoShape 292" descr="mail?cmd=cookie">
          <a:extLst>
            <a:ext uri="{FF2B5EF4-FFF2-40B4-BE49-F238E27FC236}">
              <a16:creationId xmlns:a16="http://schemas.microsoft.com/office/drawing/2014/main" id="{7692514F-6BC6-4F20-B129-56F88DFD79DB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8" name="AutoShape 292" descr="mail?cmd=cookie">
          <a:extLst>
            <a:ext uri="{FF2B5EF4-FFF2-40B4-BE49-F238E27FC236}">
              <a16:creationId xmlns:a16="http://schemas.microsoft.com/office/drawing/2014/main" id="{BEB934AC-6256-48A7-AB89-D3CDE9890CBE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39" name="AutoShape 292" descr="mail?cmd=cookie">
          <a:extLst>
            <a:ext uri="{FF2B5EF4-FFF2-40B4-BE49-F238E27FC236}">
              <a16:creationId xmlns:a16="http://schemas.microsoft.com/office/drawing/2014/main" id="{3772D5E1-45F6-410C-B64B-4821361EFF5D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40" name="AutoShape 292" descr="mail?cmd=cookie">
          <a:extLst>
            <a:ext uri="{FF2B5EF4-FFF2-40B4-BE49-F238E27FC236}">
              <a16:creationId xmlns:a16="http://schemas.microsoft.com/office/drawing/2014/main" id="{0424C3A1-B6E6-433E-BDF7-84F17654DE02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104775</xdr:rowOff>
    </xdr:to>
    <xdr:sp macro="" textlink="">
      <xdr:nvSpPr>
        <xdr:cNvPr id="1241" name="AutoShape 292" descr="mail?cmd=cookie">
          <a:extLst>
            <a:ext uri="{FF2B5EF4-FFF2-40B4-BE49-F238E27FC236}">
              <a16:creationId xmlns:a16="http://schemas.microsoft.com/office/drawing/2014/main" id="{DFB9AA5B-5DDF-4C88-90EA-A2799FAF55C5}"/>
            </a:ext>
          </a:extLst>
        </xdr:cNvPr>
        <xdr:cNvSpPr>
          <a:spLocks noChangeAspect="1" noChangeArrowheads="1"/>
        </xdr:cNvSpPr>
      </xdr:nvSpPr>
      <xdr:spPr bwMode="auto">
        <a:xfrm>
          <a:off x="1000125" y="350710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42" name="AutoShape 292" descr="mail?cmd=cookie">
          <a:extLst>
            <a:ext uri="{FF2B5EF4-FFF2-40B4-BE49-F238E27FC236}">
              <a16:creationId xmlns:a16="http://schemas.microsoft.com/office/drawing/2014/main" id="{7EF19B4B-FF2D-411E-BABC-42D1FD435C6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43" name="AutoShape 292" descr="mail?cmd=cookie">
          <a:extLst>
            <a:ext uri="{FF2B5EF4-FFF2-40B4-BE49-F238E27FC236}">
              <a16:creationId xmlns:a16="http://schemas.microsoft.com/office/drawing/2014/main" id="{2F1CCDD1-A0A6-46B8-A78B-E17ED7B4C33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44" name="AutoShape 292" descr="mail?cmd=cookie">
          <a:extLst>
            <a:ext uri="{FF2B5EF4-FFF2-40B4-BE49-F238E27FC236}">
              <a16:creationId xmlns:a16="http://schemas.microsoft.com/office/drawing/2014/main" id="{F838C549-A994-415C-9C40-0AB482CAE8B0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45" name="AutoShape 292" descr="mail?cmd=cookie">
          <a:extLst>
            <a:ext uri="{FF2B5EF4-FFF2-40B4-BE49-F238E27FC236}">
              <a16:creationId xmlns:a16="http://schemas.microsoft.com/office/drawing/2014/main" id="{3997DB54-492B-4F7C-AF6D-AD9BE3C6D04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46" name="AutoShape 292" descr="mail?cmd=cookie">
          <a:extLst>
            <a:ext uri="{FF2B5EF4-FFF2-40B4-BE49-F238E27FC236}">
              <a16:creationId xmlns:a16="http://schemas.microsoft.com/office/drawing/2014/main" id="{919FB421-99A6-44CE-B362-5B5430902B9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47" name="AutoShape 292" descr="mail?cmd=cookie">
          <a:extLst>
            <a:ext uri="{FF2B5EF4-FFF2-40B4-BE49-F238E27FC236}">
              <a16:creationId xmlns:a16="http://schemas.microsoft.com/office/drawing/2014/main" id="{B9AC882A-9535-4151-A667-93C010183BB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48" name="AutoShape 292" descr="mail?cmd=cookie">
          <a:extLst>
            <a:ext uri="{FF2B5EF4-FFF2-40B4-BE49-F238E27FC236}">
              <a16:creationId xmlns:a16="http://schemas.microsoft.com/office/drawing/2014/main" id="{55014F38-ABFF-4A1D-A897-BA4350E46DD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49" name="AutoShape 292" descr="mail?cmd=cookie">
          <a:extLst>
            <a:ext uri="{FF2B5EF4-FFF2-40B4-BE49-F238E27FC236}">
              <a16:creationId xmlns:a16="http://schemas.microsoft.com/office/drawing/2014/main" id="{DFC2D1FE-25CA-4AFE-8398-271BEDD18F2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50" name="AutoShape 292" descr="mail?cmd=cookie">
          <a:extLst>
            <a:ext uri="{FF2B5EF4-FFF2-40B4-BE49-F238E27FC236}">
              <a16:creationId xmlns:a16="http://schemas.microsoft.com/office/drawing/2014/main" id="{90A15885-5DD3-4686-B459-3A662FAAD39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51" name="AutoShape 292" descr="mail?cmd=cookie">
          <a:extLst>
            <a:ext uri="{FF2B5EF4-FFF2-40B4-BE49-F238E27FC236}">
              <a16:creationId xmlns:a16="http://schemas.microsoft.com/office/drawing/2014/main" id="{2BE1D690-E747-4A95-9F99-30B9E1B0776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52" name="AutoShape 292" descr="mail?cmd=cookie">
          <a:extLst>
            <a:ext uri="{FF2B5EF4-FFF2-40B4-BE49-F238E27FC236}">
              <a16:creationId xmlns:a16="http://schemas.microsoft.com/office/drawing/2014/main" id="{25CD0005-EF21-4CC8-A4EE-1187570C6FB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253" name="AutoShape 292" descr="mail?cmd=cookie">
          <a:extLst>
            <a:ext uri="{FF2B5EF4-FFF2-40B4-BE49-F238E27FC236}">
              <a16:creationId xmlns:a16="http://schemas.microsoft.com/office/drawing/2014/main" id="{5CBE05A9-36E3-4BB0-9965-42D74A15ECA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54" name="AutoShape 292" descr="mail?cmd=cookie">
          <a:extLst>
            <a:ext uri="{FF2B5EF4-FFF2-40B4-BE49-F238E27FC236}">
              <a16:creationId xmlns:a16="http://schemas.microsoft.com/office/drawing/2014/main" id="{5EF0AF87-5FAD-47F8-80D9-5A121B76DA7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55" name="AutoShape 292" descr="mail?cmd=cookie">
          <a:extLst>
            <a:ext uri="{FF2B5EF4-FFF2-40B4-BE49-F238E27FC236}">
              <a16:creationId xmlns:a16="http://schemas.microsoft.com/office/drawing/2014/main" id="{A54A236C-6967-4552-822F-BD5C10BAB09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56" name="AutoShape 292" descr="mail?cmd=cookie">
          <a:extLst>
            <a:ext uri="{FF2B5EF4-FFF2-40B4-BE49-F238E27FC236}">
              <a16:creationId xmlns:a16="http://schemas.microsoft.com/office/drawing/2014/main" id="{2C1AC87D-D3A8-42EB-A7A2-06E4BBE8964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57" name="AutoShape 292" descr="mail?cmd=cookie">
          <a:extLst>
            <a:ext uri="{FF2B5EF4-FFF2-40B4-BE49-F238E27FC236}">
              <a16:creationId xmlns:a16="http://schemas.microsoft.com/office/drawing/2014/main" id="{858BB999-1385-4F82-B284-7BE83753393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58" name="AutoShape 292" descr="mail?cmd=cookie">
          <a:extLst>
            <a:ext uri="{FF2B5EF4-FFF2-40B4-BE49-F238E27FC236}">
              <a16:creationId xmlns:a16="http://schemas.microsoft.com/office/drawing/2014/main" id="{68D6E76A-B118-4458-845E-ACE9F169CD5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59" name="AutoShape 292" descr="mail?cmd=cookie">
          <a:extLst>
            <a:ext uri="{FF2B5EF4-FFF2-40B4-BE49-F238E27FC236}">
              <a16:creationId xmlns:a16="http://schemas.microsoft.com/office/drawing/2014/main" id="{1279F0AA-1639-474E-BE18-AA22EA876D8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60" name="AutoShape 292" descr="mail?cmd=cookie">
          <a:extLst>
            <a:ext uri="{FF2B5EF4-FFF2-40B4-BE49-F238E27FC236}">
              <a16:creationId xmlns:a16="http://schemas.microsoft.com/office/drawing/2014/main" id="{DB2877B0-5F02-4939-A4B5-76B570D9369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61" name="AutoShape 292" descr="mail?cmd=cookie">
          <a:extLst>
            <a:ext uri="{FF2B5EF4-FFF2-40B4-BE49-F238E27FC236}">
              <a16:creationId xmlns:a16="http://schemas.microsoft.com/office/drawing/2014/main" id="{FB5963B7-4FF0-4097-AD0D-B7F599E9C922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62" name="AutoShape 292" descr="mail?cmd=cookie">
          <a:extLst>
            <a:ext uri="{FF2B5EF4-FFF2-40B4-BE49-F238E27FC236}">
              <a16:creationId xmlns:a16="http://schemas.microsoft.com/office/drawing/2014/main" id="{E948F13A-4F95-4632-B2F0-85AF8F680E5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63" name="AutoShape 292" descr="mail?cmd=cookie">
          <a:extLst>
            <a:ext uri="{FF2B5EF4-FFF2-40B4-BE49-F238E27FC236}">
              <a16:creationId xmlns:a16="http://schemas.microsoft.com/office/drawing/2014/main" id="{419311C9-4CF4-41E1-AED7-6504C75B3E8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64" name="AutoShape 292" descr="mail?cmd=cookie">
          <a:extLst>
            <a:ext uri="{FF2B5EF4-FFF2-40B4-BE49-F238E27FC236}">
              <a16:creationId xmlns:a16="http://schemas.microsoft.com/office/drawing/2014/main" id="{B607733B-7B7B-46C2-966E-9CCF3E5AC00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265" name="AutoShape 292" descr="mail?cmd=cookie">
          <a:extLst>
            <a:ext uri="{FF2B5EF4-FFF2-40B4-BE49-F238E27FC236}">
              <a16:creationId xmlns:a16="http://schemas.microsoft.com/office/drawing/2014/main" id="{A9D96361-8A18-481E-AA62-E8466F2DAC6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66" name="AutoShape 292" descr="mail?cmd=cookie">
          <a:extLst>
            <a:ext uri="{FF2B5EF4-FFF2-40B4-BE49-F238E27FC236}">
              <a16:creationId xmlns:a16="http://schemas.microsoft.com/office/drawing/2014/main" id="{2430B5FD-47E4-4273-9D02-E7F1020DE1B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67" name="AutoShape 292" descr="mail?cmd=cookie">
          <a:extLst>
            <a:ext uri="{FF2B5EF4-FFF2-40B4-BE49-F238E27FC236}">
              <a16:creationId xmlns:a16="http://schemas.microsoft.com/office/drawing/2014/main" id="{5F4AEFED-FA6D-47C1-BE36-683517792309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68" name="AutoShape 292" descr="mail?cmd=cookie">
          <a:extLst>
            <a:ext uri="{FF2B5EF4-FFF2-40B4-BE49-F238E27FC236}">
              <a16:creationId xmlns:a16="http://schemas.microsoft.com/office/drawing/2014/main" id="{6DEB37F5-7644-4F0E-B570-65DCB7464AC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69" name="AutoShape 292" descr="mail?cmd=cookie">
          <a:extLst>
            <a:ext uri="{FF2B5EF4-FFF2-40B4-BE49-F238E27FC236}">
              <a16:creationId xmlns:a16="http://schemas.microsoft.com/office/drawing/2014/main" id="{A33E4A5B-3F03-44CB-A6C5-6ED6AC4B63C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70" name="AutoShape 292" descr="mail?cmd=cookie">
          <a:extLst>
            <a:ext uri="{FF2B5EF4-FFF2-40B4-BE49-F238E27FC236}">
              <a16:creationId xmlns:a16="http://schemas.microsoft.com/office/drawing/2014/main" id="{F4255B56-C6A6-4D07-AF92-06BADCBE528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71" name="AutoShape 292" descr="mail?cmd=cookie">
          <a:extLst>
            <a:ext uri="{FF2B5EF4-FFF2-40B4-BE49-F238E27FC236}">
              <a16:creationId xmlns:a16="http://schemas.microsoft.com/office/drawing/2014/main" id="{DCBC0F88-7036-434B-92B5-85563CA31C4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72" name="AutoShape 292" descr="mail?cmd=cookie">
          <a:extLst>
            <a:ext uri="{FF2B5EF4-FFF2-40B4-BE49-F238E27FC236}">
              <a16:creationId xmlns:a16="http://schemas.microsoft.com/office/drawing/2014/main" id="{95122FE0-062E-4D72-834B-BDB5DE0A416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73" name="AutoShape 292" descr="mail?cmd=cookie">
          <a:extLst>
            <a:ext uri="{FF2B5EF4-FFF2-40B4-BE49-F238E27FC236}">
              <a16:creationId xmlns:a16="http://schemas.microsoft.com/office/drawing/2014/main" id="{A94BC42E-C6A6-4A7E-8C31-D3B2AE61BBF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74" name="AutoShape 292" descr="mail?cmd=cookie">
          <a:extLst>
            <a:ext uri="{FF2B5EF4-FFF2-40B4-BE49-F238E27FC236}">
              <a16:creationId xmlns:a16="http://schemas.microsoft.com/office/drawing/2014/main" id="{2CCCB122-4FC4-4F39-961D-719B4B31C27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75" name="AutoShape 292" descr="mail?cmd=cookie">
          <a:extLst>
            <a:ext uri="{FF2B5EF4-FFF2-40B4-BE49-F238E27FC236}">
              <a16:creationId xmlns:a16="http://schemas.microsoft.com/office/drawing/2014/main" id="{18363354-2C8F-4BEA-BE79-B6DF63BC6CA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76" name="AutoShape 292" descr="mail?cmd=cookie">
          <a:extLst>
            <a:ext uri="{FF2B5EF4-FFF2-40B4-BE49-F238E27FC236}">
              <a16:creationId xmlns:a16="http://schemas.microsoft.com/office/drawing/2014/main" id="{629C2036-D74C-4683-93B9-AD3556B3D36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277" name="AutoShape 292" descr="mail?cmd=cookie">
          <a:extLst>
            <a:ext uri="{FF2B5EF4-FFF2-40B4-BE49-F238E27FC236}">
              <a16:creationId xmlns:a16="http://schemas.microsoft.com/office/drawing/2014/main" id="{681377DF-9A14-47A6-9F7D-8B9B2F78AD2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78" name="AutoShape 292" descr="mail?cmd=cookie">
          <a:extLst>
            <a:ext uri="{FF2B5EF4-FFF2-40B4-BE49-F238E27FC236}">
              <a16:creationId xmlns:a16="http://schemas.microsoft.com/office/drawing/2014/main" id="{E54880D5-14FC-4A42-B389-C83AF0B314A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79" name="AutoShape 292" descr="mail?cmd=cookie">
          <a:extLst>
            <a:ext uri="{FF2B5EF4-FFF2-40B4-BE49-F238E27FC236}">
              <a16:creationId xmlns:a16="http://schemas.microsoft.com/office/drawing/2014/main" id="{E53652C3-3D96-410F-BA3F-9F61FEB1EBD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0" name="AutoShape 292" descr="mail?cmd=cookie">
          <a:extLst>
            <a:ext uri="{FF2B5EF4-FFF2-40B4-BE49-F238E27FC236}">
              <a16:creationId xmlns:a16="http://schemas.microsoft.com/office/drawing/2014/main" id="{9246DBE3-8E56-4959-91CF-CF06675D419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1" name="AutoShape 292" descr="mail?cmd=cookie">
          <a:extLst>
            <a:ext uri="{FF2B5EF4-FFF2-40B4-BE49-F238E27FC236}">
              <a16:creationId xmlns:a16="http://schemas.microsoft.com/office/drawing/2014/main" id="{F31908C0-6420-4E03-BDFA-BB6E64937F15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2" name="AutoShape 292" descr="mail?cmd=cookie">
          <a:extLst>
            <a:ext uri="{FF2B5EF4-FFF2-40B4-BE49-F238E27FC236}">
              <a16:creationId xmlns:a16="http://schemas.microsoft.com/office/drawing/2014/main" id="{E1F1AFE0-47FA-4290-B21D-EE1194E3546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3" name="AutoShape 292" descr="mail?cmd=cookie">
          <a:extLst>
            <a:ext uri="{FF2B5EF4-FFF2-40B4-BE49-F238E27FC236}">
              <a16:creationId xmlns:a16="http://schemas.microsoft.com/office/drawing/2014/main" id="{DF706506-3919-4AED-9125-46C2F6001B1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4" name="AutoShape 292" descr="mail?cmd=cookie">
          <a:extLst>
            <a:ext uri="{FF2B5EF4-FFF2-40B4-BE49-F238E27FC236}">
              <a16:creationId xmlns:a16="http://schemas.microsoft.com/office/drawing/2014/main" id="{697FAF95-2251-4E04-8774-17E2B302317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5" name="AutoShape 292" descr="mail?cmd=cookie">
          <a:extLst>
            <a:ext uri="{FF2B5EF4-FFF2-40B4-BE49-F238E27FC236}">
              <a16:creationId xmlns:a16="http://schemas.microsoft.com/office/drawing/2014/main" id="{73F23AAD-47AC-4405-A161-9377831D703C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6" name="AutoShape 292" descr="mail?cmd=cookie">
          <a:extLst>
            <a:ext uri="{FF2B5EF4-FFF2-40B4-BE49-F238E27FC236}">
              <a16:creationId xmlns:a16="http://schemas.microsoft.com/office/drawing/2014/main" id="{4F61C453-DC35-4102-BF6F-93E16B2E374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7" name="AutoShape 292" descr="mail?cmd=cookie">
          <a:extLst>
            <a:ext uri="{FF2B5EF4-FFF2-40B4-BE49-F238E27FC236}">
              <a16:creationId xmlns:a16="http://schemas.microsoft.com/office/drawing/2014/main" id="{7052B57F-981C-47FB-A959-1C50D74286B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8" name="AutoShape 292" descr="mail?cmd=cookie">
          <a:extLst>
            <a:ext uri="{FF2B5EF4-FFF2-40B4-BE49-F238E27FC236}">
              <a16:creationId xmlns:a16="http://schemas.microsoft.com/office/drawing/2014/main" id="{B7DD684A-8FC3-4CD8-B6A7-26D42BE6207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289" name="AutoShape 292" descr="mail?cmd=cookie">
          <a:extLst>
            <a:ext uri="{FF2B5EF4-FFF2-40B4-BE49-F238E27FC236}">
              <a16:creationId xmlns:a16="http://schemas.microsoft.com/office/drawing/2014/main" id="{4AB46851-07A0-47E7-A18A-AEDF6D2D0137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0" name="AutoShape 292" descr="mail?cmd=cookie">
          <a:extLst>
            <a:ext uri="{FF2B5EF4-FFF2-40B4-BE49-F238E27FC236}">
              <a16:creationId xmlns:a16="http://schemas.microsoft.com/office/drawing/2014/main" id="{9FEA5A93-1B93-4AEE-AC8D-7E88919AEDD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1" name="AutoShape 292" descr="mail?cmd=cookie">
          <a:extLst>
            <a:ext uri="{FF2B5EF4-FFF2-40B4-BE49-F238E27FC236}">
              <a16:creationId xmlns:a16="http://schemas.microsoft.com/office/drawing/2014/main" id="{37E0C756-27AB-4F28-ACCD-BF3122D3B509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2" name="AutoShape 292" descr="mail?cmd=cookie">
          <a:extLst>
            <a:ext uri="{FF2B5EF4-FFF2-40B4-BE49-F238E27FC236}">
              <a16:creationId xmlns:a16="http://schemas.microsoft.com/office/drawing/2014/main" id="{3CBE068D-1A02-4E89-BB6B-008B7D7190C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3" name="AutoShape 292" descr="mail?cmd=cookie">
          <a:extLst>
            <a:ext uri="{FF2B5EF4-FFF2-40B4-BE49-F238E27FC236}">
              <a16:creationId xmlns:a16="http://schemas.microsoft.com/office/drawing/2014/main" id="{D452C562-6177-4E08-B15B-2B2ECABD121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4" name="AutoShape 292" descr="mail?cmd=cookie">
          <a:extLst>
            <a:ext uri="{FF2B5EF4-FFF2-40B4-BE49-F238E27FC236}">
              <a16:creationId xmlns:a16="http://schemas.microsoft.com/office/drawing/2014/main" id="{F9BAE190-A9F9-4F64-A8AE-74BC499D34F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5" name="AutoShape 292" descr="mail?cmd=cookie">
          <a:extLst>
            <a:ext uri="{FF2B5EF4-FFF2-40B4-BE49-F238E27FC236}">
              <a16:creationId xmlns:a16="http://schemas.microsoft.com/office/drawing/2014/main" id="{E5C6688C-E9BD-4619-99B4-3B3E1421C7F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6" name="AutoShape 292" descr="mail?cmd=cookie">
          <a:extLst>
            <a:ext uri="{FF2B5EF4-FFF2-40B4-BE49-F238E27FC236}">
              <a16:creationId xmlns:a16="http://schemas.microsoft.com/office/drawing/2014/main" id="{41535153-D152-4D95-86DE-51FB048C72F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7" name="AutoShape 292" descr="mail?cmd=cookie">
          <a:extLst>
            <a:ext uri="{FF2B5EF4-FFF2-40B4-BE49-F238E27FC236}">
              <a16:creationId xmlns:a16="http://schemas.microsoft.com/office/drawing/2014/main" id="{AA45C656-80D2-4398-9143-F8908DC9681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8" name="AutoShape 292" descr="mail?cmd=cookie">
          <a:extLst>
            <a:ext uri="{FF2B5EF4-FFF2-40B4-BE49-F238E27FC236}">
              <a16:creationId xmlns:a16="http://schemas.microsoft.com/office/drawing/2014/main" id="{7F92A8AB-C4E4-4F63-903B-8206594AFF8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299" name="AutoShape 292" descr="mail?cmd=cookie">
          <a:extLst>
            <a:ext uri="{FF2B5EF4-FFF2-40B4-BE49-F238E27FC236}">
              <a16:creationId xmlns:a16="http://schemas.microsoft.com/office/drawing/2014/main" id="{C9B9B0FC-FCF1-456F-9E3E-50DB49BEC247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00" name="AutoShape 292" descr="mail?cmd=cookie">
          <a:extLst>
            <a:ext uri="{FF2B5EF4-FFF2-40B4-BE49-F238E27FC236}">
              <a16:creationId xmlns:a16="http://schemas.microsoft.com/office/drawing/2014/main" id="{078FDCEB-4E77-401F-A43F-7E317CD6CA8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01" name="AutoShape 292" descr="mail?cmd=cookie">
          <a:extLst>
            <a:ext uri="{FF2B5EF4-FFF2-40B4-BE49-F238E27FC236}">
              <a16:creationId xmlns:a16="http://schemas.microsoft.com/office/drawing/2014/main" id="{749ADC44-943B-4F6E-9B99-4F8B88EFDF9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02" name="AutoShape 292" descr="mail?cmd=cookie">
          <a:extLst>
            <a:ext uri="{FF2B5EF4-FFF2-40B4-BE49-F238E27FC236}">
              <a16:creationId xmlns:a16="http://schemas.microsoft.com/office/drawing/2014/main" id="{6990D511-8B7C-4F96-AFEC-41D4ED1C6CAA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03" name="AutoShape 292" descr="mail?cmd=cookie">
          <a:extLst>
            <a:ext uri="{FF2B5EF4-FFF2-40B4-BE49-F238E27FC236}">
              <a16:creationId xmlns:a16="http://schemas.microsoft.com/office/drawing/2014/main" id="{836411A1-FD42-4581-9DE9-7781D1228501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04" name="AutoShape 292" descr="mail?cmd=cookie">
          <a:extLst>
            <a:ext uri="{FF2B5EF4-FFF2-40B4-BE49-F238E27FC236}">
              <a16:creationId xmlns:a16="http://schemas.microsoft.com/office/drawing/2014/main" id="{ACF78F1C-710D-4B4A-9E84-42B69714D93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05" name="AutoShape 292" descr="mail?cmd=cookie">
          <a:extLst>
            <a:ext uri="{FF2B5EF4-FFF2-40B4-BE49-F238E27FC236}">
              <a16:creationId xmlns:a16="http://schemas.microsoft.com/office/drawing/2014/main" id="{B99B3F18-51E0-4986-835E-07AD473AE862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06" name="AutoShape 292" descr="mail?cmd=cookie">
          <a:extLst>
            <a:ext uri="{FF2B5EF4-FFF2-40B4-BE49-F238E27FC236}">
              <a16:creationId xmlns:a16="http://schemas.microsoft.com/office/drawing/2014/main" id="{C2CDD696-18B8-4B6D-B2CC-2E6FABEF385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07" name="AutoShape 292" descr="mail?cmd=cookie">
          <a:extLst>
            <a:ext uri="{FF2B5EF4-FFF2-40B4-BE49-F238E27FC236}">
              <a16:creationId xmlns:a16="http://schemas.microsoft.com/office/drawing/2014/main" id="{154D9545-3399-4E87-9475-BE6945CE6654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08" name="AutoShape 292" descr="mail?cmd=cookie">
          <a:extLst>
            <a:ext uri="{FF2B5EF4-FFF2-40B4-BE49-F238E27FC236}">
              <a16:creationId xmlns:a16="http://schemas.microsoft.com/office/drawing/2014/main" id="{72B772E1-C9F1-4982-82A8-D7989CF732BF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09" name="AutoShape 292" descr="mail?cmd=cookie">
          <a:extLst>
            <a:ext uri="{FF2B5EF4-FFF2-40B4-BE49-F238E27FC236}">
              <a16:creationId xmlns:a16="http://schemas.microsoft.com/office/drawing/2014/main" id="{8A3CEE0A-B68A-456F-8E48-D04BE8BA19DB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10" name="AutoShape 292" descr="mail?cmd=cookie">
          <a:extLst>
            <a:ext uri="{FF2B5EF4-FFF2-40B4-BE49-F238E27FC236}">
              <a16:creationId xmlns:a16="http://schemas.microsoft.com/office/drawing/2014/main" id="{43880E0F-4AF4-4218-9307-BAACE1719B63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11" name="AutoShape 292" descr="mail?cmd=cookie">
          <a:extLst>
            <a:ext uri="{FF2B5EF4-FFF2-40B4-BE49-F238E27FC236}">
              <a16:creationId xmlns:a16="http://schemas.microsoft.com/office/drawing/2014/main" id="{271A8569-8D5D-4401-9D19-277C07F0E68D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12" name="AutoShape 292" descr="mail?cmd=cookie">
          <a:extLst>
            <a:ext uri="{FF2B5EF4-FFF2-40B4-BE49-F238E27FC236}">
              <a16:creationId xmlns:a16="http://schemas.microsoft.com/office/drawing/2014/main" id="{2394D0FE-967B-46CD-B6C9-3F639434B858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13" name="AutoShape 292" descr="mail?cmd=cookie">
          <a:extLst>
            <a:ext uri="{FF2B5EF4-FFF2-40B4-BE49-F238E27FC236}">
              <a16:creationId xmlns:a16="http://schemas.microsoft.com/office/drawing/2014/main" id="{0100B61A-18D5-44FC-A20B-4F2808CF17A6}"/>
            </a:ext>
          </a:extLst>
        </xdr:cNvPr>
        <xdr:cNvSpPr>
          <a:spLocks noChangeAspect="1" noChangeArrowheads="1"/>
        </xdr:cNvSpPr>
      </xdr:nvSpPr>
      <xdr:spPr bwMode="auto">
        <a:xfrm>
          <a:off x="13020675" y="685609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145</xdr:row>
      <xdr:rowOff>0</xdr:rowOff>
    </xdr:from>
    <xdr:ext cx="9525" cy="733425"/>
    <xdr:sp macro="" textlink="">
      <xdr:nvSpPr>
        <xdr:cNvPr id="1314" name="AutoShape 292" descr="mail?cmd=cookie">
          <a:extLst>
            <a:ext uri="{FF2B5EF4-FFF2-40B4-BE49-F238E27FC236}">
              <a16:creationId xmlns:a16="http://schemas.microsoft.com/office/drawing/2014/main" id="{08745518-1EDB-40A5-B6CF-1B67C6D99E91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</xdr:row>
      <xdr:rowOff>0</xdr:rowOff>
    </xdr:from>
    <xdr:ext cx="9525" cy="733425"/>
    <xdr:sp macro="" textlink="">
      <xdr:nvSpPr>
        <xdr:cNvPr id="1315" name="AutoShape 292" descr="mail?cmd=cookie">
          <a:extLst>
            <a:ext uri="{FF2B5EF4-FFF2-40B4-BE49-F238E27FC236}">
              <a16:creationId xmlns:a16="http://schemas.microsoft.com/office/drawing/2014/main" id="{E9106EF7-470E-4BAF-B6D8-AECCF78BFD20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</xdr:row>
      <xdr:rowOff>0</xdr:rowOff>
    </xdr:from>
    <xdr:ext cx="9525" cy="733425"/>
    <xdr:sp macro="" textlink="">
      <xdr:nvSpPr>
        <xdr:cNvPr id="1316" name="AutoShape 292" descr="mail?cmd=cookie">
          <a:extLst>
            <a:ext uri="{FF2B5EF4-FFF2-40B4-BE49-F238E27FC236}">
              <a16:creationId xmlns:a16="http://schemas.microsoft.com/office/drawing/2014/main" id="{DE41E742-B118-4664-A9A0-2BBFBC03A7F4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</xdr:row>
      <xdr:rowOff>0</xdr:rowOff>
    </xdr:from>
    <xdr:ext cx="9525" cy="733425"/>
    <xdr:sp macro="" textlink="">
      <xdr:nvSpPr>
        <xdr:cNvPr id="1317" name="AutoShape 292" descr="mail?cmd=cookie">
          <a:extLst>
            <a:ext uri="{FF2B5EF4-FFF2-40B4-BE49-F238E27FC236}">
              <a16:creationId xmlns:a16="http://schemas.microsoft.com/office/drawing/2014/main" id="{36B830F7-8A4B-4911-9D3F-D84B9E435314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</xdr:row>
      <xdr:rowOff>0</xdr:rowOff>
    </xdr:from>
    <xdr:ext cx="9525" cy="733425"/>
    <xdr:sp macro="" textlink="">
      <xdr:nvSpPr>
        <xdr:cNvPr id="1318" name="AutoShape 292" descr="mail?cmd=cookie">
          <a:extLst>
            <a:ext uri="{FF2B5EF4-FFF2-40B4-BE49-F238E27FC236}">
              <a16:creationId xmlns:a16="http://schemas.microsoft.com/office/drawing/2014/main" id="{EDBA10F9-A755-4D0B-8EA6-C2C198D1A2DE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</xdr:row>
      <xdr:rowOff>0</xdr:rowOff>
    </xdr:from>
    <xdr:ext cx="9525" cy="733425"/>
    <xdr:sp macro="" textlink="">
      <xdr:nvSpPr>
        <xdr:cNvPr id="1319" name="AutoShape 292" descr="mail?cmd=cookie">
          <a:extLst>
            <a:ext uri="{FF2B5EF4-FFF2-40B4-BE49-F238E27FC236}">
              <a16:creationId xmlns:a16="http://schemas.microsoft.com/office/drawing/2014/main" id="{1B45FEB5-695E-4DD6-9BB3-5354CF155C38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</xdr:row>
      <xdr:rowOff>0</xdr:rowOff>
    </xdr:from>
    <xdr:ext cx="9525" cy="733425"/>
    <xdr:sp macro="" textlink="">
      <xdr:nvSpPr>
        <xdr:cNvPr id="1320" name="AutoShape 292" descr="mail?cmd=cookie">
          <a:extLst>
            <a:ext uri="{FF2B5EF4-FFF2-40B4-BE49-F238E27FC236}">
              <a16:creationId xmlns:a16="http://schemas.microsoft.com/office/drawing/2014/main" id="{126B713D-8E90-49E7-BFC5-D07060D05831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</xdr:row>
      <xdr:rowOff>0</xdr:rowOff>
    </xdr:from>
    <xdr:ext cx="9525" cy="733425"/>
    <xdr:sp macro="" textlink="">
      <xdr:nvSpPr>
        <xdr:cNvPr id="1321" name="AutoShape 292" descr="mail?cmd=cookie">
          <a:extLst>
            <a:ext uri="{FF2B5EF4-FFF2-40B4-BE49-F238E27FC236}">
              <a16:creationId xmlns:a16="http://schemas.microsoft.com/office/drawing/2014/main" id="{044392CA-5578-4B09-94B0-2C28F6321E89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146</xdr:row>
      <xdr:rowOff>0</xdr:rowOff>
    </xdr:from>
    <xdr:ext cx="9525" cy="733425"/>
    <xdr:sp macro="" textlink="">
      <xdr:nvSpPr>
        <xdr:cNvPr id="1322" name="AutoShape 292" descr="mail?cmd=cookie">
          <a:extLst>
            <a:ext uri="{FF2B5EF4-FFF2-40B4-BE49-F238E27FC236}">
              <a16:creationId xmlns:a16="http://schemas.microsoft.com/office/drawing/2014/main" id="{020EE530-5172-4EE9-96B5-28A8C5773980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146</xdr:row>
      <xdr:rowOff>0</xdr:rowOff>
    </xdr:from>
    <xdr:ext cx="9525" cy="733425"/>
    <xdr:sp macro="" textlink="">
      <xdr:nvSpPr>
        <xdr:cNvPr id="1323" name="AutoShape 292" descr="mail?cmd=cookie">
          <a:extLst>
            <a:ext uri="{FF2B5EF4-FFF2-40B4-BE49-F238E27FC236}">
              <a16:creationId xmlns:a16="http://schemas.microsoft.com/office/drawing/2014/main" id="{9F600E1D-5C20-4A88-B029-4186737CB256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146</xdr:row>
      <xdr:rowOff>0</xdr:rowOff>
    </xdr:from>
    <xdr:ext cx="9525" cy="733425"/>
    <xdr:sp macro="" textlink="">
      <xdr:nvSpPr>
        <xdr:cNvPr id="1324" name="AutoShape 292" descr="mail?cmd=cookie">
          <a:extLst>
            <a:ext uri="{FF2B5EF4-FFF2-40B4-BE49-F238E27FC236}">
              <a16:creationId xmlns:a16="http://schemas.microsoft.com/office/drawing/2014/main" id="{F33721EB-DD90-4A1F-9297-BCA04D2B554C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146</xdr:row>
      <xdr:rowOff>0</xdr:rowOff>
    </xdr:from>
    <xdr:ext cx="9525" cy="733425"/>
    <xdr:sp macro="" textlink="">
      <xdr:nvSpPr>
        <xdr:cNvPr id="1325" name="AutoShape 292" descr="mail?cmd=cookie">
          <a:extLst>
            <a:ext uri="{FF2B5EF4-FFF2-40B4-BE49-F238E27FC236}">
              <a16:creationId xmlns:a16="http://schemas.microsoft.com/office/drawing/2014/main" id="{DAF2D777-FB7F-4F82-B4E4-C467884514C1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146</xdr:row>
      <xdr:rowOff>0</xdr:rowOff>
    </xdr:from>
    <xdr:ext cx="9525" cy="733425"/>
    <xdr:sp macro="" textlink="">
      <xdr:nvSpPr>
        <xdr:cNvPr id="1326" name="AutoShape 292" descr="mail?cmd=cookie">
          <a:extLst>
            <a:ext uri="{FF2B5EF4-FFF2-40B4-BE49-F238E27FC236}">
              <a16:creationId xmlns:a16="http://schemas.microsoft.com/office/drawing/2014/main" id="{44AE41BC-FFD7-4765-890B-6EAC52243A33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146</xdr:row>
      <xdr:rowOff>0</xdr:rowOff>
    </xdr:from>
    <xdr:ext cx="9525" cy="733425"/>
    <xdr:sp macro="" textlink="">
      <xdr:nvSpPr>
        <xdr:cNvPr id="1327" name="AutoShape 292" descr="mail?cmd=cookie">
          <a:extLst>
            <a:ext uri="{FF2B5EF4-FFF2-40B4-BE49-F238E27FC236}">
              <a16:creationId xmlns:a16="http://schemas.microsoft.com/office/drawing/2014/main" id="{EA9EBCD9-3848-4ED8-A2A6-5384FC2A83D1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146</xdr:row>
      <xdr:rowOff>0</xdr:rowOff>
    </xdr:from>
    <xdr:ext cx="9525" cy="733425"/>
    <xdr:sp macro="" textlink="">
      <xdr:nvSpPr>
        <xdr:cNvPr id="1328" name="AutoShape 292" descr="mail?cmd=cookie">
          <a:extLst>
            <a:ext uri="{FF2B5EF4-FFF2-40B4-BE49-F238E27FC236}">
              <a16:creationId xmlns:a16="http://schemas.microsoft.com/office/drawing/2014/main" id="{8C8BA014-275F-4635-A819-7B579822A472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146</xdr:row>
      <xdr:rowOff>0</xdr:rowOff>
    </xdr:from>
    <xdr:ext cx="9525" cy="733425"/>
    <xdr:sp macro="" textlink="">
      <xdr:nvSpPr>
        <xdr:cNvPr id="1329" name="AutoShape 292" descr="mail?cmd=cookie">
          <a:extLst>
            <a:ext uri="{FF2B5EF4-FFF2-40B4-BE49-F238E27FC236}">
              <a16:creationId xmlns:a16="http://schemas.microsoft.com/office/drawing/2014/main" id="{AF6BE4D7-0B46-41AC-A2FE-76DEFEC984D0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2950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330" name="AutoShape 292" descr="mail?cmd=cookie">
          <a:extLst>
            <a:ext uri="{FF2B5EF4-FFF2-40B4-BE49-F238E27FC236}">
              <a16:creationId xmlns:a16="http://schemas.microsoft.com/office/drawing/2014/main" id="{386103C9-0E42-480C-93AC-657A3FC02F73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590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331" name="AutoShape 292" descr="mail?cmd=cookie">
          <a:extLst>
            <a:ext uri="{FF2B5EF4-FFF2-40B4-BE49-F238E27FC236}">
              <a16:creationId xmlns:a16="http://schemas.microsoft.com/office/drawing/2014/main" id="{F0454254-1002-4776-AB54-49CD99CE6FF3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590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332" name="AutoShape 292" descr="mail?cmd=cookie">
          <a:extLst>
            <a:ext uri="{FF2B5EF4-FFF2-40B4-BE49-F238E27FC236}">
              <a16:creationId xmlns:a16="http://schemas.microsoft.com/office/drawing/2014/main" id="{0340B611-60AE-4BA5-A43E-0397DA0700D4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590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333" name="AutoShape 292" descr="mail?cmd=cookie">
          <a:extLst>
            <a:ext uri="{FF2B5EF4-FFF2-40B4-BE49-F238E27FC236}">
              <a16:creationId xmlns:a16="http://schemas.microsoft.com/office/drawing/2014/main" id="{6D843AD4-9528-49A2-9B53-1386433CB215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590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334" name="AutoShape 292" descr="mail?cmd=cookie">
          <a:extLst>
            <a:ext uri="{FF2B5EF4-FFF2-40B4-BE49-F238E27FC236}">
              <a16:creationId xmlns:a16="http://schemas.microsoft.com/office/drawing/2014/main" id="{E64A50DB-CAF5-418A-BC77-C0DB017CAC9A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590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335" name="AutoShape 292" descr="mail?cmd=cookie">
          <a:extLst>
            <a:ext uri="{FF2B5EF4-FFF2-40B4-BE49-F238E27FC236}">
              <a16:creationId xmlns:a16="http://schemas.microsoft.com/office/drawing/2014/main" id="{DE6921E9-3611-49B5-9F8D-B6CFABC599EB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590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336" name="AutoShape 292" descr="mail?cmd=cookie">
          <a:extLst>
            <a:ext uri="{FF2B5EF4-FFF2-40B4-BE49-F238E27FC236}">
              <a16:creationId xmlns:a16="http://schemas.microsoft.com/office/drawing/2014/main" id="{2A193367-A606-47B4-8CF8-A6BE82F10596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590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147</xdr:row>
      <xdr:rowOff>0</xdr:rowOff>
    </xdr:from>
    <xdr:ext cx="9525" cy="733425"/>
    <xdr:sp macro="" textlink="">
      <xdr:nvSpPr>
        <xdr:cNvPr id="1337" name="AutoShape 292" descr="mail?cmd=cookie">
          <a:extLst>
            <a:ext uri="{FF2B5EF4-FFF2-40B4-BE49-F238E27FC236}">
              <a16:creationId xmlns:a16="http://schemas.microsoft.com/office/drawing/2014/main" id="{B5D56F17-D726-4A0B-9B5A-5B891490062C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4590275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38" name="AutoShape 292" descr="mail?cmd=cookie">
          <a:extLst>
            <a:ext uri="{FF2B5EF4-FFF2-40B4-BE49-F238E27FC236}">
              <a16:creationId xmlns:a16="http://schemas.microsoft.com/office/drawing/2014/main" id="{CD0A76E6-0FFB-48E6-A094-FFED9D3C0172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39" name="AutoShape 292" descr="mail?cmd=cookie">
          <a:extLst>
            <a:ext uri="{FF2B5EF4-FFF2-40B4-BE49-F238E27FC236}">
              <a16:creationId xmlns:a16="http://schemas.microsoft.com/office/drawing/2014/main" id="{3A47B92E-C017-4BCD-BC47-8ABA29343839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0" name="AutoShape 292" descr="mail?cmd=cookie">
          <a:extLst>
            <a:ext uri="{FF2B5EF4-FFF2-40B4-BE49-F238E27FC236}">
              <a16:creationId xmlns:a16="http://schemas.microsoft.com/office/drawing/2014/main" id="{1C716460-E460-47A4-8648-2CB7239DA6BD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1" name="AutoShape 292" descr="mail?cmd=cookie">
          <a:extLst>
            <a:ext uri="{FF2B5EF4-FFF2-40B4-BE49-F238E27FC236}">
              <a16:creationId xmlns:a16="http://schemas.microsoft.com/office/drawing/2014/main" id="{79785A0E-FCF0-4488-B588-19D66882B2A7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2" name="AutoShape 292" descr="mail?cmd=cookie">
          <a:extLst>
            <a:ext uri="{FF2B5EF4-FFF2-40B4-BE49-F238E27FC236}">
              <a16:creationId xmlns:a16="http://schemas.microsoft.com/office/drawing/2014/main" id="{C7C618D3-F2C5-45F6-8832-D554A80D0E71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3" name="AutoShape 292" descr="mail?cmd=cookie">
          <a:extLst>
            <a:ext uri="{FF2B5EF4-FFF2-40B4-BE49-F238E27FC236}">
              <a16:creationId xmlns:a16="http://schemas.microsoft.com/office/drawing/2014/main" id="{F0DC24B3-CD7B-4B4D-8E50-E3AE3325720B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4" name="AutoShape 292" descr="mail?cmd=cookie">
          <a:extLst>
            <a:ext uri="{FF2B5EF4-FFF2-40B4-BE49-F238E27FC236}">
              <a16:creationId xmlns:a16="http://schemas.microsoft.com/office/drawing/2014/main" id="{58B205BE-BE9E-4B8C-AE75-0CF8A84CE9A5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5" name="AutoShape 292" descr="mail?cmd=cookie">
          <a:extLst>
            <a:ext uri="{FF2B5EF4-FFF2-40B4-BE49-F238E27FC236}">
              <a16:creationId xmlns:a16="http://schemas.microsoft.com/office/drawing/2014/main" id="{A52D595C-3322-4EF7-8DA0-6D2BC9C9E6E5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6" name="AutoShape 292" descr="mail?cmd=cookie">
          <a:extLst>
            <a:ext uri="{FF2B5EF4-FFF2-40B4-BE49-F238E27FC236}">
              <a16:creationId xmlns:a16="http://schemas.microsoft.com/office/drawing/2014/main" id="{9CDAA1EB-F068-485C-AE49-7056C683CDD4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7" name="AutoShape 292" descr="mail?cmd=cookie">
          <a:extLst>
            <a:ext uri="{FF2B5EF4-FFF2-40B4-BE49-F238E27FC236}">
              <a16:creationId xmlns:a16="http://schemas.microsoft.com/office/drawing/2014/main" id="{EFEEC301-1B50-455C-BBE2-929096172A19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8" name="AutoShape 292" descr="mail?cmd=cookie">
          <a:extLst>
            <a:ext uri="{FF2B5EF4-FFF2-40B4-BE49-F238E27FC236}">
              <a16:creationId xmlns:a16="http://schemas.microsoft.com/office/drawing/2014/main" id="{81C062F7-7CA8-4A4F-B81B-2DA7853B8A57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349" name="AutoShape 292" descr="mail?cmd=cookie">
          <a:extLst>
            <a:ext uri="{FF2B5EF4-FFF2-40B4-BE49-F238E27FC236}">
              <a16:creationId xmlns:a16="http://schemas.microsoft.com/office/drawing/2014/main" id="{77D97FCD-5242-40F8-809F-1C721221C72D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0" name="AutoShape 292" descr="mail?cmd=cookie">
          <a:extLst>
            <a:ext uri="{FF2B5EF4-FFF2-40B4-BE49-F238E27FC236}">
              <a16:creationId xmlns:a16="http://schemas.microsoft.com/office/drawing/2014/main" id="{D4C060A9-2EF2-4371-A910-EB401F1F0B6B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1" name="AutoShape 292" descr="mail?cmd=cookie">
          <a:extLst>
            <a:ext uri="{FF2B5EF4-FFF2-40B4-BE49-F238E27FC236}">
              <a16:creationId xmlns:a16="http://schemas.microsoft.com/office/drawing/2014/main" id="{79FF8CAB-EEBA-4D51-8FC1-C0DE25917151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2" name="AutoShape 292" descr="mail?cmd=cookie">
          <a:extLst>
            <a:ext uri="{FF2B5EF4-FFF2-40B4-BE49-F238E27FC236}">
              <a16:creationId xmlns:a16="http://schemas.microsoft.com/office/drawing/2014/main" id="{972CC39D-A5F4-4345-B3FB-9E5C3BE46074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3" name="AutoShape 292" descr="mail?cmd=cookie">
          <a:extLst>
            <a:ext uri="{FF2B5EF4-FFF2-40B4-BE49-F238E27FC236}">
              <a16:creationId xmlns:a16="http://schemas.microsoft.com/office/drawing/2014/main" id="{7857FA96-15DE-41C5-8DC2-9869D2B49C2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4" name="AutoShape 292" descr="mail?cmd=cookie">
          <a:extLst>
            <a:ext uri="{FF2B5EF4-FFF2-40B4-BE49-F238E27FC236}">
              <a16:creationId xmlns:a16="http://schemas.microsoft.com/office/drawing/2014/main" id="{56BFC21C-1B72-4E3B-A2D4-45B4C481413F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5" name="AutoShape 292" descr="mail?cmd=cookie">
          <a:extLst>
            <a:ext uri="{FF2B5EF4-FFF2-40B4-BE49-F238E27FC236}">
              <a16:creationId xmlns:a16="http://schemas.microsoft.com/office/drawing/2014/main" id="{8E9EAF1D-F6B6-41FC-A90C-B9FAFF4F48A1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6" name="AutoShape 292" descr="mail?cmd=cookie">
          <a:extLst>
            <a:ext uri="{FF2B5EF4-FFF2-40B4-BE49-F238E27FC236}">
              <a16:creationId xmlns:a16="http://schemas.microsoft.com/office/drawing/2014/main" id="{9890EFAA-81EB-4677-810C-355855DA6009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7" name="AutoShape 292" descr="mail?cmd=cookie">
          <a:extLst>
            <a:ext uri="{FF2B5EF4-FFF2-40B4-BE49-F238E27FC236}">
              <a16:creationId xmlns:a16="http://schemas.microsoft.com/office/drawing/2014/main" id="{B6E50980-3BE2-4BD1-82F5-179C06BA9D96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8" name="AutoShape 292" descr="mail?cmd=cookie">
          <a:extLst>
            <a:ext uri="{FF2B5EF4-FFF2-40B4-BE49-F238E27FC236}">
              <a16:creationId xmlns:a16="http://schemas.microsoft.com/office/drawing/2014/main" id="{B739760D-C911-4D67-BA3C-6FD7E9B857BC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59" name="AutoShape 292" descr="mail?cmd=cookie">
          <a:extLst>
            <a:ext uri="{FF2B5EF4-FFF2-40B4-BE49-F238E27FC236}">
              <a16:creationId xmlns:a16="http://schemas.microsoft.com/office/drawing/2014/main" id="{4CD30FA6-BB58-46EF-A836-3607F906D22F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60" name="AutoShape 292" descr="mail?cmd=cookie">
          <a:extLst>
            <a:ext uri="{FF2B5EF4-FFF2-40B4-BE49-F238E27FC236}">
              <a16:creationId xmlns:a16="http://schemas.microsoft.com/office/drawing/2014/main" id="{DF95FDA0-B1FA-4FEE-AE42-EFADD7FBBA12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361" name="AutoShape 292" descr="mail?cmd=cookie">
          <a:extLst>
            <a:ext uri="{FF2B5EF4-FFF2-40B4-BE49-F238E27FC236}">
              <a16:creationId xmlns:a16="http://schemas.microsoft.com/office/drawing/2014/main" id="{AD5E2BED-BF8B-4803-802E-40E190737BC9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62" name="AutoShape 292" descr="mail?cmd=cookie">
          <a:extLst>
            <a:ext uri="{FF2B5EF4-FFF2-40B4-BE49-F238E27FC236}">
              <a16:creationId xmlns:a16="http://schemas.microsoft.com/office/drawing/2014/main" id="{80B0EE01-61C2-4941-9584-AAA78A39A695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63" name="AutoShape 292" descr="mail?cmd=cookie">
          <a:extLst>
            <a:ext uri="{FF2B5EF4-FFF2-40B4-BE49-F238E27FC236}">
              <a16:creationId xmlns:a16="http://schemas.microsoft.com/office/drawing/2014/main" id="{6FDC044D-9D63-4223-BF59-5CBE52130065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64" name="AutoShape 292" descr="mail?cmd=cookie">
          <a:extLst>
            <a:ext uri="{FF2B5EF4-FFF2-40B4-BE49-F238E27FC236}">
              <a16:creationId xmlns:a16="http://schemas.microsoft.com/office/drawing/2014/main" id="{D022E87E-15B6-4F40-ABD6-C3E271EA5145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65" name="AutoShape 292" descr="mail?cmd=cookie">
          <a:extLst>
            <a:ext uri="{FF2B5EF4-FFF2-40B4-BE49-F238E27FC236}">
              <a16:creationId xmlns:a16="http://schemas.microsoft.com/office/drawing/2014/main" id="{8FC61912-7E6A-47D9-BFF6-C0C7A0BDD2B5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66" name="AutoShape 292" descr="mail?cmd=cookie">
          <a:extLst>
            <a:ext uri="{FF2B5EF4-FFF2-40B4-BE49-F238E27FC236}">
              <a16:creationId xmlns:a16="http://schemas.microsoft.com/office/drawing/2014/main" id="{FDCEEFBC-DDB6-444F-A4B6-9A56DCDD9ED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67" name="AutoShape 292" descr="mail?cmd=cookie">
          <a:extLst>
            <a:ext uri="{FF2B5EF4-FFF2-40B4-BE49-F238E27FC236}">
              <a16:creationId xmlns:a16="http://schemas.microsoft.com/office/drawing/2014/main" id="{BA5B5A2D-43F2-4F7E-AE53-AEAD15E8F85E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68" name="AutoShape 292" descr="mail?cmd=cookie">
          <a:extLst>
            <a:ext uri="{FF2B5EF4-FFF2-40B4-BE49-F238E27FC236}">
              <a16:creationId xmlns:a16="http://schemas.microsoft.com/office/drawing/2014/main" id="{AB88892E-C15B-4541-B458-FD033B292C35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69" name="AutoShape 292" descr="mail?cmd=cookie">
          <a:extLst>
            <a:ext uri="{FF2B5EF4-FFF2-40B4-BE49-F238E27FC236}">
              <a16:creationId xmlns:a16="http://schemas.microsoft.com/office/drawing/2014/main" id="{BCF09B54-A0A0-40D3-8411-267B82482549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70" name="AutoShape 292" descr="mail?cmd=cookie">
          <a:extLst>
            <a:ext uri="{FF2B5EF4-FFF2-40B4-BE49-F238E27FC236}">
              <a16:creationId xmlns:a16="http://schemas.microsoft.com/office/drawing/2014/main" id="{D7412F75-1C47-429A-B42C-189C0D457559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71" name="AutoShape 292" descr="mail?cmd=cookie">
          <a:extLst>
            <a:ext uri="{FF2B5EF4-FFF2-40B4-BE49-F238E27FC236}">
              <a16:creationId xmlns:a16="http://schemas.microsoft.com/office/drawing/2014/main" id="{9A8E3AD6-DA2A-47CD-AA4E-427A7478EB52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72" name="AutoShape 292" descr="mail?cmd=cookie">
          <a:extLst>
            <a:ext uri="{FF2B5EF4-FFF2-40B4-BE49-F238E27FC236}">
              <a16:creationId xmlns:a16="http://schemas.microsoft.com/office/drawing/2014/main" id="{A82B370F-01A5-48ED-82CF-CD68DCAD6F0B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373" name="AutoShape 292" descr="mail?cmd=cookie">
          <a:extLst>
            <a:ext uri="{FF2B5EF4-FFF2-40B4-BE49-F238E27FC236}">
              <a16:creationId xmlns:a16="http://schemas.microsoft.com/office/drawing/2014/main" id="{682325D5-34E2-4490-A4B4-D6257DF009A7}"/>
            </a:ext>
          </a:extLst>
        </xdr:cNvPr>
        <xdr:cNvSpPr>
          <a:spLocks noChangeAspect="1" noChangeArrowheads="1"/>
        </xdr:cNvSpPr>
      </xdr:nvSpPr>
      <xdr:spPr bwMode="auto">
        <a:xfrm>
          <a:off x="24479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74" name="AutoShape 292" descr="mail?cmd=cookie">
          <a:extLst>
            <a:ext uri="{FF2B5EF4-FFF2-40B4-BE49-F238E27FC236}">
              <a16:creationId xmlns:a16="http://schemas.microsoft.com/office/drawing/2014/main" id="{D8E27BC5-82FC-4E5F-9D45-C99230EFE74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75" name="AutoShape 292" descr="mail?cmd=cookie">
          <a:extLst>
            <a:ext uri="{FF2B5EF4-FFF2-40B4-BE49-F238E27FC236}">
              <a16:creationId xmlns:a16="http://schemas.microsoft.com/office/drawing/2014/main" id="{82A4932B-DC0C-4C9C-AAA9-7E3E8FA7D81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76" name="AutoShape 292" descr="mail?cmd=cookie">
          <a:extLst>
            <a:ext uri="{FF2B5EF4-FFF2-40B4-BE49-F238E27FC236}">
              <a16:creationId xmlns:a16="http://schemas.microsoft.com/office/drawing/2014/main" id="{452962D0-9E68-4258-922B-324E52890E2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77" name="AutoShape 292" descr="mail?cmd=cookie">
          <a:extLst>
            <a:ext uri="{FF2B5EF4-FFF2-40B4-BE49-F238E27FC236}">
              <a16:creationId xmlns:a16="http://schemas.microsoft.com/office/drawing/2014/main" id="{53B1241B-1577-4FF5-87AB-1BFCBBF8604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78" name="AutoShape 292" descr="mail?cmd=cookie">
          <a:extLst>
            <a:ext uri="{FF2B5EF4-FFF2-40B4-BE49-F238E27FC236}">
              <a16:creationId xmlns:a16="http://schemas.microsoft.com/office/drawing/2014/main" id="{34784635-6057-4D51-B22F-B7DB4257A9B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79" name="AutoShape 292" descr="mail?cmd=cookie">
          <a:extLst>
            <a:ext uri="{FF2B5EF4-FFF2-40B4-BE49-F238E27FC236}">
              <a16:creationId xmlns:a16="http://schemas.microsoft.com/office/drawing/2014/main" id="{6C2C26F4-696D-4CF7-B9C9-767C4F94FD5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80" name="AutoShape 292" descr="mail?cmd=cookie">
          <a:extLst>
            <a:ext uri="{FF2B5EF4-FFF2-40B4-BE49-F238E27FC236}">
              <a16:creationId xmlns:a16="http://schemas.microsoft.com/office/drawing/2014/main" id="{975E2A7D-8A5E-4D58-BE43-2B7FD9441A9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81" name="AutoShape 292" descr="mail?cmd=cookie">
          <a:extLst>
            <a:ext uri="{FF2B5EF4-FFF2-40B4-BE49-F238E27FC236}">
              <a16:creationId xmlns:a16="http://schemas.microsoft.com/office/drawing/2014/main" id="{A90773C3-02C6-471C-9DA0-6C7CDA7B2AE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82" name="AutoShape 292" descr="mail?cmd=cookie">
          <a:extLst>
            <a:ext uri="{FF2B5EF4-FFF2-40B4-BE49-F238E27FC236}">
              <a16:creationId xmlns:a16="http://schemas.microsoft.com/office/drawing/2014/main" id="{F037F0DC-E14E-461C-A61B-47E1E78600A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83" name="AutoShape 292" descr="mail?cmd=cookie">
          <a:extLst>
            <a:ext uri="{FF2B5EF4-FFF2-40B4-BE49-F238E27FC236}">
              <a16:creationId xmlns:a16="http://schemas.microsoft.com/office/drawing/2014/main" id="{2BCD5CD6-3501-4813-A61B-4E41DB5568E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84" name="AutoShape 292" descr="mail?cmd=cookie">
          <a:extLst>
            <a:ext uri="{FF2B5EF4-FFF2-40B4-BE49-F238E27FC236}">
              <a16:creationId xmlns:a16="http://schemas.microsoft.com/office/drawing/2014/main" id="{0B9C7430-1941-404E-A348-4A78081D70E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" cy="104775"/>
    <xdr:sp macro="" textlink="">
      <xdr:nvSpPr>
        <xdr:cNvPr id="1385" name="AutoShape 292" descr="mail?cmd=cookie">
          <a:extLst>
            <a:ext uri="{FF2B5EF4-FFF2-40B4-BE49-F238E27FC236}">
              <a16:creationId xmlns:a16="http://schemas.microsoft.com/office/drawing/2014/main" id="{0E84068F-3E7B-4442-B7E7-31949C39830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86" name="AutoShape 292" descr="mail?cmd=cookie">
          <a:extLst>
            <a:ext uri="{FF2B5EF4-FFF2-40B4-BE49-F238E27FC236}">
              <a16:creationId xmlns:a16="http://schemas.microsoft.com/office/drawing/2014/main" id="{23BE7879-038E-4C27-BABC-C90D015C403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87" name="AutoShape 292" descr="mail?cmd=cookie">
          <a:extLst>
            <a:ext uri="{FF2B5EF4-FFF2-40B4-BE49-F238E27FC236}">
              <a16:creationId xmlns:a16="http://schemas.microsoft.com/office/drawing/2014/main" id="{F83BA820-B991-4993-AAA6-735CE120CF3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88" name="AutoShape 292" descr="mail?cmd=cookie">
          <a:extLst>
            <a:ext uri="{FF2B5EF4-FFF2-40B4-BE49-F238E27FC236}">
              <a16:creationId xmlns:a16="http://schemas.microsoft.com/office/drawing/2014/main" id="{A4BFEAC7-AE0F-42D0-B193-65CB1FCBE67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89" name="AutoShape 292" descr="mail?cmd=cookie">
          <a:extLst>
            <a:ext uri="{FF2B5EF4-FFF2-40B4-BE49-F238E27FC236}">
              <a16:creationId xmlns:a16="http://schemas.microsoft.com/office/drawing/2014/main" id="{F28EDF34-C150-4A22-9EE3-083776BB15A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90" name="AutoShape 292" descr="mail?cmd=cookie">
          <a:extLst>
            <a:ext uri="{FF2B5EF4-FFF2-40B4-BE49-F238E27FC236}">
              <a16:creationId xmlns:a16="http://schemas.microsoft.com/office/drawing/2014/main" id="{792F0B2E-54F5-4841-B784-94DFF3A3394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91" name="AutoShape 292" descr="mail?cmd=cookie">
          <a:extLst>
            <a:ext uri="{FF2B5EF4-FFF2-40B4-BE49-F238E27FC236}">
              <a16:creationId xmlns:a16="http://schemas.microsoft.com/office/drawing/2014/main" id="{99B92033-EA8E-44AC-B758-ABA703E226D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92" name="AutoShape 292" descr="mail?cmd=cookie">
          <a:extLst>
            <a:ext uri="{FF2B5EF4-FFF2-40B4-BE49-F238E27FC236}">
              <a16:creationId xmlns:a16="http://schemas.microsoft.com/office/drawing/2014/main" id="{E9275971-5543-4A8A-B193-666852AB899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93" name="AutoShape 292" descr="mail?cmd=cookie">
          <a:extLst>
            <a:ext uri="{FF2B5EF4-FFF2-40B4-BE49-F238E27FC236}">
              <a16:creationId xmlns:a16="http://schemas.microsoft.com/office/drawing/2014/main" id="{81225C37-4851-4875-911F-9244E72B382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94" name="AutoShape 292" descr="mail?cmd=cookie">
          <a:extLst>
            <a:ext uri="{FF2B5EF4-FFF2-40B4-BE49-F238E27FC236}">
              <a16:creationId xmlns:a16="http://schemas.microsoft.com/office/drawing/2014/main" id="{1E0CF388-D423-4A72-A570-DD203A22FC4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95" name="AutoShape 292" descr="mail?cmd=cookie">
          <a:extLst>
            <a:ext uri="{FF2B5EF4-FFF2-40B4-BE49-F238E27FC236}">
              <a16:creationId xmlns:a16="http://schemas.microsoft.com/office/drawing/2014/main" id="{70D590FB-4C12-4940-BFEF-E706C4982F6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96" name="AutoShape 292" descr="mail?cmd=cookie">
          <a:extLst>
            <a:ext uri="{FF2B5EF4-FFF2-40B4-BE49-F238E27FC236}">
              <a16:creationId xmlns:a16="http://schemas.microsoft.com/office/drawing/2014/main" id="{7343FD98-0D26-4AA0-BF93-6E47FFB82ED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9525" cy="104775"/>
    <xdr:sp macro="" textlink="">
      <xdr:nvSpPr>
        <xdr:cNvPr id="1397" name="AutoShape 292" descr="mail?cmd=cookie">
          <a:extLst>
            <a:ext uri="{FF2B5EF4-FFF2-40B4-BE49-F238E27FC236}">
              <a16:creationId xmlns:a16="http://schemas.microsoft.com/office/drawing/2014/main" id="{C7B3656E-8E4A-4525-8A42-CAB815AF261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398" name="AutoShape 292" descr="mail?cmd=cookie">
          <a:extLst>
            <a:ext uri="{FF2B5EF4-FFF2-40B4-BE49-F238E27FC236}">
              <a16:creationId xmlns:a16="http://schemas.microsoft.com/office/drawing/2014/main" id="{EB25B41B-22EC-4574-B8DC-F8773B7D40B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399" name="AutoShape 292" descr="mail?cmd=cookie">
          <a:extLst>
            <a:ext uri="{FF2B5EF4-FFF2-40B4-BE49-F238E27FC236}">
              <a16:creationId xmlns:a16="http://schemas.microsoft.com/office/drawing/2014/main" id="{60E21868-8ECF-4C8D-ADC6-ED6B2BD738B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0" name="AutoShape 292" descr="mail?cmd=cookie">
          <a:extLst>
            <a:ext uri="{FF2B5EF4-FFF2-40B4-BE49-F238E27FC236}">
              <a16:creationId xmlns:a16="http://schemas.microsoft.com/office/drawing/2014/main" id="{D833CA95-38B3-4C27-858E-D3C50F18658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1" name="AutoShape 292" descr="mail?cmd=cookie">
          <a:extLst>
            <a:ext uri="{FF2B5EF4-FFF2-40B4-BE49-F238E27FC236}">
              <a16:creationId xmlns:a16="http://schemas.microsoft.com/office/drawing/2014/main" id="{04397BA3-F357-4184-A7AC-E43344A6C3A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2" name="AutoShape 292" descr="mail?cmd=cookie">
          <a:extLst>
            <a:ext uri="{FF2B5EF4-FFF2-40B4-BE49-F238E27FC236}">
              <a16:creationId xmlns:a16="http://schemas.microsoft.com/office/drawing/2014/main" id="{6928B45F-E7D0-4598-AB7E-31AC03BF007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3" name="AutoShape 292" descr="mail?cmd=cookie">
          <a:extLst>
            <a:ext uri="{FF2B5EF4-FFF2-40B4-BE49-F238E27FC236}">
              <a16:creationId xmlns:a16="http://schemas.microsoft.com/office/drawing/2014/main" id="{B44ABAF7-2897-4990-A08E-1D812433CDB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4" name="AutoShape 292" descr="mail?cmd=cookie">
          <a:extLst>
            <a:ext uri="{FF2B5EF4-FFF2-40B4-BE49-F238E27FC236}">
              <a16:creationId xmlns:a16="http://schemas.microsoft.com/office/drawing/2014/main" id="{4DC59B60-43B3-4D42-8A06-0C4F58F412D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5" name="AutoShape 292" descr="mail?cmd=cookie">
          <a:extLst>
            <a:ext uri="{FF2B5EF4-FFF2-40B4-BE49-F238E27FC236}">
              <a16:creationId xmlns:a16="http://schemas.microsoft.com/office/drawing/2014/main" id="{4A8ECDF5-376B-4924-A193-7B91740B05C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6" name="AutoShape 292" descr="mail?cmd=cookie">
          <a:extLst>
            <a:ext uri="{FF2B5EF4-FFF2-40B4-BE49-F238E27FC236}">
              <a16:creationId xmlns:a16="http://schemas.microsoft.com/office/drawing/2014/main" id="{769C8CBC-E437-44AB-A915-4B7E39D5454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7" name="AutoShape 292" descr="mail?cmd=cookie">
          <a:extLst>
            <a:ext uri="{FF2B5EF4-FFF2-40B4-BE49-F238E27FC236}">
              <a16:creationId xmlns:a16="http://schemas.microsoft.com/office/drawing/2014/main" id="{05860058-E3AC-438E-B102-09CCEE45F29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8" name="AutoShape 292" descr="mail?cmd=cookie">
          <a:extLst>
            <a:ext uri="{FF2B5EF4-FFF2-40B4-BE49-F238E27FC236}">
              <a16:creationId xmlns:a16="http://schemas.microsoft.com/office/drawing/2014/main" id="{0F67DA50-F3E9-4365-873B-1842ED7016C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9525" cy="104775"/>
    <xdr:sp macro="" textlink="">
      <xdr:nvSpPr>
        <xdr:cNvPr id="1409" name="AutoShape 292" descr="mail?cmd=cookie">
          <a:extLst>
            <a:ext uri="{FF2B5EF4-FFF2-40B4-BE49-F238E27FC236}">
              <a16:creationId xmlns:a16="http://schemas.microsoft.com/office/drawing/2014/main" id="{9D4AE066-BC03-47AF-9667-88EE96A25B7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0" name="AutoShape 292" descr="mail?cmd=cookie">
          <a:extLst>
            <a:ext uri="{FF2B5EF4-FFF2-40B4-BE49-F238E27FC236}">
              <a16:creationId xmlns:a16="http://schemas.microsoft.com/office/drawing/2014/main" id="{51F41BA3-DF45-4362-905F-5132B871F22F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1" name="AutoShape 292" descr="mail?cmd=cookie">
          <a:extLst>
            <a:ext uri="{FF2B5EF4-FFF2-40B4-BE49-F238E27FC236}">
              <a16:creationId xmlns:a16="http://schemas.microsoft.com/office/drawing/2014/main" id="{86FF2490-5D85-445D-89F0-84CA8B43C34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2" name="AutoShape 292" descr="mail?cmd=cookie">
          <a:extLst>
            <a:ext uri="{FF2B5EF4-FFF2-40B4-BE49-F238E27FC236}">
              <a16:creationId xmlns:a16="http://schemas.microsoft.com/office/drawing/2014/main" id="{9F7A9A93-408B-4455-B264-69CDBCB6914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3" name="AutoShape 292" descr="mail?cmd=cookie">
          <a:extLst>
            <a:ext uri="{FF2B5EF4-FFF2-40B4-BE49-F238E27FC236}">
              <a16:creationId xmlns:a16="http://schemas.microsoft.com/office/drawing/2014/main" id="{2F577B92-3877-4DCA-BEFF-8954171B80E0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4" name="AutoShape 292" descr="mail?cmd=cookie">
          <a:extLst>
            <a:ext uri="{FF2B5EF4-FFF2-40B4-BE49-F238E27FC236}">
              <a16:creationId xmlns:a16="http://schemas.microsoft.com/office/drawing/2014/main" id="{8930471C-203D-40CC-A76E-43848E4FB129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5" name="AutoShape 292" descr="mail?cmd=cookie">
          <a:extLst>
            <a:ext uri="{FF2B5EF4-FFF2-40B4-BE49-F238E27FC236}">
              <a16:creationId xmlns:a16="http://schemas.microsoft.com/office/drawing/2014/main" id="{562628E5-C785-42D8-A8F0-0ED6717AE7B9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6" name="AutoShape 292" descr="mail?cmd=cookie">
          <a:extLst>
            <a:ext uri="{FF2B5EF4-FFF2-40B4-BE49-F238E27FC236}">
              <a16:creationId xmlns:a16="http://schemas.microsoft.com/office/drawing/2014/main" id="{00C0BEF0-EE45-4A38-A5B9-C0EF4934CE1F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7" name="AutoShape 292" descr="mail?cmd=cookie">
          <a:extLst>
            <a:ext uri="{FF2B5EF4-FFF2-40B4-BE49-F238E27FC236}">
              <a16:creationId xmlns:a16="http://schemas.microsoft.com/office/drawing/2014/main" id="{8AC0ED58-E0A1-490B-A5C4-07EC4D64627F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8" name="AutoShape 292" descr="mail?cmd=cookie">
          <a:extLst>
            <a:ext uri="{FF2B5EF4-FFF2-40B4-BE49-F238E27FC236}">
              <a16:creationId xmlns:a16="http://schemas.microsoft.com/office/drawing/2014/main" id="{806C7DBF-B8D3-4BD8-9705-C5478F12695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19" name="AutoShape 292" descr="mail?cmd=cookie">
          <a:extLst>
            <a:ext uri="{FF2B5EF4-FFF2-40B4-BE49-F238E27FC236}">
              <a16:creationId xmlns:a16="http://schemas.microsoft.com/office/drawing/2014/main" id="{36EDD4EA-E8C0-4C8E-B9BD-645822467E8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20" name="AutoShape 292" descr="mail?cmd=cookie">
          <a:extLst>
            <a:ext uri="{FF2B5EF4-FFF2-40B4-BE49-F238E27FC236}">
              <a16:creationId xmlns:a16="http://schemas.microsoft.com/office/drawing/2014/main" id="{66B8AEAC-98BE-472A-8486-941030FCE92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21" name="AutoShape 292" descr="mail?cmd=cookie">
          <a:extLst>
            <a:ext uri="{FF2B5EF4-FFF2-40B4-BE49-F238E27FC236}">
              <a16:creationId xmlns:a16="http://schemas.microsoft.com/office/drawing/2014/main" id="{F157391E-36F8-4F98-B5E1-9A8B44F596F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22" name="AutoShape 292" descr="mail?cmd=cookie">
          <a:extLst>
            <a:ext uri="{FF2B5EF4-FFF2-40B4-BE49-F238E27FC236}">
              <a16:creationId xmlns:a16="http://schemas.microsoft.com/office/drawing/2014/main" id="{A9267BE0-78A2-4B22-BE17-F0A85F035335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23" name="AutoShape 292" descr="mail?cmd=cookie">
          <a:extLst>
            <a:ext uri="{FF2B5EF4-FFF2-40B4-BE49-F238E27FC236}">
              <a16:creationId xmlns:a16="http://schemas.microsoft.com/office/drawing/2014/main" id="{C905FBBB-194B-4E24-BFBB-B9B5F80A7A3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24" name="AutoShape 292" descr="mail?cmd=cookie">
          <a:extLst>
            <a:ext uri="{FF2B5EF4-FFF2-40B4-BE49-F238E27FC236}">
              <a16:creationId xmlns:a16="http://schemas.microsoft.com/office/drawing/2014/main" id="{245AAFF3-8128-4F70-95C5-AF3059B7B67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25" name="AutoShape 292" descr="mail?cmd=cookie">
          <a:extLst>
            <a:ext uri="{FF2B5EF4-FFF2-40B4-BE49-F238E27FC236}">
              <a16:creationId xmlns:a16="http://schemas.microsoft.com/office/drawing/2014/main" id="{3853FDB5-F52D-43F1-9A49-92ED25E4999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26" name="AutoShape 292" descr="mail?cmd=cookie">
          <a:extLst>
            <a:ext uri="{FF2B5EF4-FFF2-40B4-BE49-F238E27FC236}">
              <a16:creationId xmlns:a16="http://schemas.microsoft.com/office/drawing/2014/main" id="{828BD389-1E0D-427C-A7E3-FDAAF4E72393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27" name="AutoShape 292" descr="mail?cmd=cookie">
          <a:extLst>
            <a:ext uri="{FF2B5EF4-FFF2-40B4-BE49-F238E27FC236}">
              <a16:creationId xmlns:a16="http://schemas.microsoft.com/office/drawing/2014/main" id="{AB9FEBA8-B9AC-4769-B3B9-8EF7513F662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28" name="AutoShape 292" descr="mail?cmd=cookie">
          <a:extLst>
            <a:ext uri="{FF2B5EF4-FFF2-40B4-BE49-F238E27FC236}">
              <a16:creationId xmlns:a16="http://schemas.microsoft.com/office/drawing/2014/main" id="{A34D126B-C7EF-49AE-8B01-4B468051100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29" name="AutoShape 292" descr="mail?cmd=cookie">
          <a:extLst>
            <a:ext uri="{FF2B5EF4-FFF2-40B4-BE49-F238E27FC236}">
              <a16:creationId xmlns:a16="http://schemas.microsoft.com/office/drawing/2014/main" id="{6B11DF55-588E-4FEE-8C1B-CAB0C44EC22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30" name="AutoShape 292" descr="mail?cmd=cookie">
          <a:extLst>
            <a:ext uri="{FF2B5EF4-FFF2-40B4-BE49-F238E27FC236}">
              <a16:creationId xmlns:a16="http://schemas.microsoft.com/office/drawing/2014/main" id="{05767A4F-303E-491A-8A84-678540A1E818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31" name="AutoShape 292" descr="mail?cmd=cookie">
          <a:extLst>
            <a:ext uri="{FF2B5EF4-FFF2-40B4-BE49-F238E27FC236}">
              <a16:creationId xmlns:a16="http://schemas.microsoft.com/office/drawing/2014/main" id="{6D66BA5B-86AF-4650-8E63-6005B340F7A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32" name="AutoShape 292" descr="mail?cmd=cookie">
          <a:extLst>
            <a:ext uri="{FF2B5EF4-FFF2-40B4-BE49-F238E27FC236}">
              <a16:creationId xmlns:a16="http://schemas.microsoft.com/office/drawing/2014/main" id="{E7F3370F-D050-4C64-A7E6-4461DA23EE5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33" name="AutoShape 292" descr="mail?cmd=cookie">
          <a:extLst>
            <a:ext uri="{FF2B5EF4-FFF2-40B4-BE49-F238E27FC236}">
              <a16:creationId xmlns:a16="http://schemas.microsoft.com/office/drawing/2014/main" id="{A926C9BA-23B5-401C-8FBE-D915AF895FF8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34" name="AutoShape 292" descr="mail?cmd=cookie">
          <a:extLst>
            <a:ext uri="{FF2B5EF4-FFF2-40B4-BE49-F238E27FC236}">
              <a16:creationId xmlns:a16="http://schemas.microsoft.com/office/drawing/2014/main" id="{C1528871-062B-4333-B716-EBBFA64C9E0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35" name="AutoShape 292" descr="mail?cmd=cookie">
          <a:extLst>
            <a:ext uri="{FF2B5EF4-FFF2-40B4-BE49-F238E27FC236}">
              <a16:creationId xmlns:a16="http://schemas.microsoft.com/office/drawing/2014/main" id="{44EA286C-77A4-497D-8162-BE498AC45028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36" name="AutoShape 292" descr="mail?cmd=cookie">
          <a:extLst>
            <a:ext uri="{FF2B5EF4-FFF2-40B4-BE49-F238E27FC236}">
              <a16:creationId xmlns:a16="http://schemas.microsoft.com/office/drawing/2014/main" id="{D00FA556-489C-4943-8099-5CAA90AB47A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37" name="AutoShape 292" descr="mail?cmd=cookie">
          <a:extLst>
            <a:ext uri="{FF2B5EF4-FFF2-40B4-BE49-F238E27FC236}">
              <a16:creationId xmlns:a16="http://schemas.microsoft.com/office/drawing/2014/main" id="{3745BB4F-C66D-4456-A563-80E44DBF8442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38" name="AutoShape 292" descr="mail?cmd=cookie">
          <a:extLst>
            <a:ext uri="{FF2B5EF4-FFF2-40B4-BE49-F238E27FC236}">
              <a16:creationId xmlns:a16="http://schemas.microsoft.com/office/drawing/2014/main" id="{D87DF3FE-8EB2-43A8-9314-20FBDCAC97C3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39" name="AutoShape 292" descr="mail?cmd=cookie">
          <a:extLst>
            <a:ext uri="{FF2B5EF4-FFF2-40B4-BE49-F238E27FC236}">
              <a16:creationId xmlns:a16="http://schemas.microsoft.com/office/drawing/2014/main" id="{8074E92F-7B80-42AA-BCC7-6A18760F276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40" name="AutoShape 292" descr="mail?cmd=cookie">
          <a:extLst>
            <a:ext uri="{FF2B5EF4-FFF2-40B4-BE49-F238E27FC236}">
              <a16:creationId xmlns:a16="http://schemas.microsoft.com/office/drawing/2014/main" id="{34956D29-D847-44DE-BE5A-2DE00A019B4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41" name="AutoShape 292" descr="mail?cmd=cookie">
          <a:extLst>
            <a:ext uri="{FF2B5EF4-FFF2-40B4-BE49-F238E27FC236}">
              <a16:creationId xmlns:a16="http://schemas.microsoft.com/office/drawing/2014/main" id="{32A5E71A-279D-4CA5-89E2-77CC7A2EC3A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42" name="AutoShape 292" descr="mail?cmd=cookie">
          <a:extLst>
            <a:ext uri="{FF2B5EF4-FFF2-40B4-BE49-F238E27FC236}">
              <a16:creationId xmlns:a16="http://schemas.microsoft.com/office/drawing/2014/main" id="{22EF42B8-36B3-4D68-888E-3210F1FC99D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43" name="AutoShape 292" descr="mail?cmd=cookie">
          <a:extLst>
            <a:ext uri="{FF2B5EF4-FFF2-40B4-BE49-F238E27FC236}">
              <a16:creationId xmlns:a16="http://schemas.microsoft.com/office/drawing/2014/main" id="{9B557BF3-313D-405E-B7BB-E089422D49A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44" name="AutoShape 292" descr="mail?cmd=cookie">
          <a:extLst>
            <a:ext uri="{FF2B5EF4-FFF2-40B4-BE49-F238E27FC236}">
              <a16:creationId xmlns:a16="http://schemas.microsoft.com/office/drawing/2014/main" id="{D78669D4-A2F3-4F5D-9BC4-613C7C242FF3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445" name="AutoShape 292" descr="mail?cmd=cookie">
          <a:extLst>
            <a:ext uri="{FF2B5EF4-FFF2-40B4-BE49-F238E27FC236}">
              <a16:creationId xmlns:a16="http://schemas.microsoft.com/office/drawing/2014/main" id="{32D3B7E5-4E99-477A-8C06-C70F78D55E7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46" name="AutoShape 292" descr="mail?cmd=cookie">
          <a:extLst>
            <a:ext uri="{FF2B5EF4-FFF2-40B4-BE49-F238E27FC236}">
              <a16:creationId xmlns:a16="http://schemas.microsoft.com/office/drawing/2014/main" id="{938A0406-8198-4D25-97C5-F4F2F60100B6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47" name="AutoShape 292" descr="mail?cmd=cookie">
          <a:extLst>
            <a:ext uri="{FF2B5EF4-FFF2-40B4-BE49-F238E27FC236}">
              <a16:creationId xmlns:a16="http://schemas.microsoft.com/office/drawing/2014/main" id="{DF7E4C57-C6BD-4180-8436-BE5A18353EBE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48" name="AutoShape 292" descr="mail?cmd=cookie">
          <a:extLst>
            <a:ext uri="{FF2B5EF4-FFF2-40B4-BE49-F238E27FC236}">
              <a16:creationId xmlns:a16="http://schemas.microsoft.com/office/drawing/2014/main" id="{271CFDF9-57F9-4EB0-A401-B95134112C5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49" name="AutoShape 292" descr="mail?cmd=cookie">
          <a:extLst>
            <a:ext uri="{FF2B5EF4-FFF2-40B4-BE49-F238E27FC236}">
              <a16:creationId xmlns:a16="http://schemas.microsoft.com/office/drawing/2014/main" id="{B48075AF-F273-4587-8C22-E5BE80837D2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50" name="AutoShape 292" descr="mail?cmd=cookie">
          <a:extLst>
            <a:ext uri="{FF2B5EF4-FFF2-40B4-BE49-F238E27FC236}">
              <a16:creationId xmlns:a16="http://schemas.microsoft.com/office/drawing/2014/main" id="{2001CC02-D19B-4400-B662-B607B8AB1052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51" name="AutoShape 292" descr="mail?cmd=cookie">
          <a:extLst>
            <a:ext uri="{FF2B5EF4-FFF2-40B4-BE49-F238E27FC236}">
              <a16:creationId xmlns:a16="http://schemas.microsoft.com/office/drawing/2014/main" id="{14F18205-C016-42A7-B2DE-8B352D22196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52" name="AutoShape 292" descr="mail?cmd=cookie">
          <a:extLst>
            <a:ext uri="{FF2B5EF4-FFF2-40B4-BE49-F238E27FC236}">
              <a16:creationId xmlns:a16="http://schemas.microsoft.com/office/drawing/2014/main" id="{5CEE5CD0-3BF7-4D56-8911-907724B6ADE2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53" name="AutoShape 292" descr="mail?cmd=cookie">
          <a:extLst>
            <a:ext uri="{FF2B5EF4-FFF2-40B4-BE49-F238E27FC236}">
              <a16:creationId xmlns:a16="http://schemas.microsoft.com/office/drawing/2014/main" id="{15BB7C44-9595-4F1A-BD15-47722C5B2FC6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54" name="AutoShape 292" descr="mail?cmd=cookie">
          <a:extLst>
            <a:ext uri="{FF2B5EF4-FFF2-40B4-BE49-F238E27FC236}">
              <a16:creationId xmlns:a16="http://schemas.microsoft.com/office/drawing/2014/main" id="{292FCB99-9468-4862-9544-FADBF1B84EC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55" name="AutoShape 292" descr="mail?cmd=cookie">
          <a:extLst>
            <a:ext uri="{FF2B5EF4-FFF2-40B4-BE49-F238E27FC236}">
              <a16:creationId xmlns:a16="http://schemas.microsoft.com/office/drawing/2014/main" id="{966B9973-060A-416B-B6DC-71893398A5F6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56" name="AutoShape 292" descr="mail?cmd=cookie">
          <a:extLst>
            <a:ext uri="{FF2B5EF4-FFF2-40B4-BE49-F238E27FC236}">
              <a16:creationId xmlns:a16="http://schemas.microsoft.com/office/drawing/2014/main" id="{1377C584-D342-44D1-86C8-4E2E75D7E62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457" name="AutoShape 292" descr="mail?cmd=cookie">
          <a:extLst>
            <a:ext uri="{FF2B5EF4-FFF2-40B4-BE49-F238E27FC236}">
              <a16:creationId xmlns:a16="http://schemas.microsoft.com/office/drawing/2014/main" id="{074C7B87-6499-47CB-A4B8-121E1306B45D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58" name="AutoShape 292" descr="mail?cmd=cookie">
          <a:extLst>
            <a:ext uri="{FF2B5EF4-FFF2-40B4-BE49-F238E27FC236}">
              <a16:creationId xmlns:a16="http://schemas.microsoft.com/office/drawing/2014/main" id="{F3285AA3-E01F-4B82-B6A2-9D581D6BAC1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59" name="AutoShape 292" descr="mail?cmd=cookie">
          <a:extLst>
            <a:ext uri="{FF2B5EF4-FFF2-40B4-BE49-F238E27FC236}">
              <a16:creationId xmlns:a16="http://schemas.microsoft.com/office/drawing/2014/main" id="{55E852D3-5904-417D-A2BD-30699134F002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0" name="AutoShape 292" descr="mail?cmd=cookie">
          <a:extLst>
            <a:ext uri="{FF2B5EF4-FFF2-40B4-BE49-F238E27FC236}">
              <a16:creationId xmlns:a16="http://schemas.microsoft.com/office/drawing/2014/main" id="{49C42E12-1AA7-4D72-ADE4-E88E2E6D8F52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1" name="AutoShape 292" descr="mail?cmd=cookie">
          <a:extLst>
            <a:ext uri="{FF2B5EF4-FFF2-40B4-BE49-F238E27FC236}">
              <a16:creationId xmlns:a16="http://schemas.microsoft.com/office/drawing/2014/main" id="{0B529C3C-024B-4D1E-8F28-3A42564BFACD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2" name="AutoShape 292" descr="mail?cmd=cookie">
          <a:extLst>
            <a:ext uri="{FF2B5EF4-FFF2-40B4-BE49-F238E27FC236}">
              <a16:creationId xmlns:a16="http://schemas.microsoft.com/office/drawing/2014/main" id="{CAB28472-6377-42C2-8463-A36F64F49E08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3" name="AutoShape 292" descr="mail?cmd=cookie">
          <a:extLst>
            <a:ext uri="{FF2B5EF4-FFF2-40B4-BE49-F238E27FC236}">
              <a16:creationId xmlns:a16="http://schemas.microsoft.com/office/drawing/2014/main" id="{C4C52B2F-A119-4779-8F68-DDDF847716A7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4" name="AutoShape 292" descr="mail?cmd=cookie">
          <a:extLst>
            <a:ext uri="{FF2B5EF4-FFF2-40B4-BE49-F238E27FC236}">
              <a16:creationId xmlns:a16="http://schemas.microsoft.com/office/drawing/2014/main" id="{0FAA08E5-CC12-40B8-8B2D-01253FFE72A9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5" name="AutoShape 292" descr="mail?cmd=cookie">
          <a:extLst>
            <a:ext uri="{FF2B5EF4-FFF2-40B4-BE49-F238E27FC236}">
              <a16:creationId xmlns:a16="http://schemas.microsoft.com/office/drawing/2014/main" id="{AD3A9BCE-4782-4927-81D9-AEE5463426BD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6" name="AutoShape 292" descr="mail?cmd=cookie">
          <a:extLst>
            <a:ext uri="{FF2B5EF4-FFF2-40B4-BE49-F238E27FC236}">
              <a16:creationId xmlns:a16="http://schemas.microsoft.com/office/drawing/2014/main" id="{5D0F5472-73CB-459D-9499-613AAD3B2D7D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7" name="AutoShape 292" descr="mail?cmd=cookie">
          <a:extLst>
            <a:ext uri="{FF2B5EF4-FFF2-40B4-BE49-F238E27FC236}">
              <a16:creationId xmlns:a16="http://schemas.microsoft.com/office/drawing/2014/main" id="{A2FBD6CC-4C13-4728-AA24-C359424D094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8" name="AutoShape 292" descr="mail?cmd=cookie">
          <a:extLst>
            <a:ext uri="{FF2B5EF4-FFF2-40B4-BE49-F238E27FC236}">
              <a16:creationId xmlns:a16="http://schemas.microsoft.com/office/drawing/2014/main" id="{2B0DEA20-D829-49B5-89E7-E822C60BBD61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469" name="AutoShape 292" descr="mail?cmd=cookie">
          <a:extLst>
            <a:ext uri="{FF2B5EF4-FFF2-40B4-BE49-F238E27FC236}">
              <a16:creationId xmlns:a16="http://schemas.microsoft.com/office/drawing/2014/main" id="{ECC29C27-51D9-4BA7-A360-DEE4F8A3A6B3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0" name="AutoShape 292" descr="mail?cmd=cookie">
          <a:extLst>
            <a:ext uri="{FF2B5EF4-FFF2-40B4-BE49-F238E27FC236}">
              <a16:creationId xmlns:a16="http://schemas.microsoft.com/office/drawing/2014/main" id="{D2423554-B4AB-4B06-9692-12AA6881000E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1" name="AutoShape 292" descr="mail?cmd=cookie">
          <a:extLst>
            <a:ext uri="{FF2B5EF4-FFF2-40B4-BE49-F238E27FC236}">
              <a16:creationId xmlns:a16="http://schemas.microsoft.com/office/drawing/2014/main" id="{6CA18439-69E8-4FB2-99E4-0C6BE93B5DF6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2" name="AutoShape 292" descr="mail?cmd=cookie">
          <a:extLst>
            <a:ext uri="{FF2B5EF4-FFF2-40B4-BE49-F238E27FC236}">
              <a16:creationId xmlns:a16="http://schemas.microsoft.com/office/drawing/2014/main" id="{D2AE5610-F089-47EA-B35D-6116E47B5D6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3" name="AutoShape 292" descr="mail?cmd=cookie">
          <a:extLst>
            <a:ext uri="{FF2B5EF4-FFF2-40B4-BE49-F238E27FC236}">
              <a16:creationId xmlns:a16="http://schemas.microsoft.com/office/drawing/2014/main" id="{B17CE610-22A4-4257-9547-28F66FDC1F25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4" name="AutoShape 292" descr="mail?cmd=cookie">
          <a:extLst>
            <a:ext uri="{FF2B5EF4-FFF2-40B4-BE49-F238E27FC236}">
              <a16:creationId xmlns:a16="http://schemas.microsoft.com/office/drawing/2014/main" id="{272B1C9C-8283-48D6-A55C-E3F7517BA3C6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5" name="AutoShape 292" descr="mail?cmd=cookie">
          <a:extLst>
            <a:ext uri="{FF2B5EF4-FFF2-40B4-BE49-F238E27FC236}">
              <a16:creationId xmlns:a16="http://schemas.microsoft.com/office/drawing/2014/main" id="{404BF5DE-73C4-4209-94D9-ED82FD14DB9A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6" name="AutoShape 292" descr="mail?cmd=cookie">
          <a:extLst>
            <a:ext uri="{FF2B5EF4-FFF2-40B4-BE49-F238E27FC236}">
              <a16:creationId xmlns:a16="http://schemas.microsoft.com/office/drawing/2014/main" id="{3FD93856-D062-4FAB-BA66-A30ED7CD688E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7" name="AutoShape 292" descr="mail?cmd=cookie">
          <a:extLst>
            <a:ext uri="{FF2B5EF4-FFF2-40B4-BE49-F238E27FC236}">
              <a16:creationId xmlns:a16="http://schemas.microsoft.com/office/drawing/2014/main" id="{473E3759-2341-41D6-949B-B6E84F9BF7B1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8" name="AutoShape 292" descr="mail?cmd=cookie">
          <a:extLst>
            <a:ext uri="{FF2B5EF4-FFF2-40B4-BE49-F238E27FC236}">
              <a16:creationId xmlns:a16="http://schemas.microsoft.com/office/drawing/2014/main" id="{DC3762EF-B1D1-4B85-8DDC-6B12C33ECAE9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79" name="AutoShape 292" descr="mail?cmd=cookie">
          <a:extLst>
            <a:ext uri="{FF2B5EF4-FFF2-40B4-BE49-F238E27FC236}">
              <a16:creationId xmlns:a16="http://schemas.microsoft.com/office/drawing/2014/main" id="{16D58CB1-D125-4B66-ACF6-158F3407B1DA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80" name="AutoShape 292" descr="mail?cmd=cookie">
          <a:extLst>
            <a:ext uri="{FF2B5EF4-FFF2-40B4-BE49-F238E27FC236}">
              <a16:creationId xmlns:a16="http://schemas.microsoft.com/office/drawing/2014/main" id="{4714298D-03F9-4638-B29C-0A2D946FE2F3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481" name="AutoShape 292" descr="mail?cmd=cookie">
          <a:extLst>
            <a:ext uri="{FF2B5EF4-FFF2-40B4-BE49-F238E27FC236}">
              <a16:creationId xmlns:a16="http://schemas.microsoft.com/office/drawing/2014/main" id="{F65C4DF9-C30C-4502-B47C-5A2E0851705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82" name="AutoShape 292" descr="mail?cmd=cookie">
          <a:extLst>
            <a:ext uri="{FF2B5EF4-FFF2-40B4-BE49-F238E27FC236}">
              <a16:creationId xmlns:a16="http://schemas.microsoft.com/office/drawing/2014/main" id="{5217A061-A887-4FE3-AECA-B2555C721609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83" name="AutoShape 292" descr="mail?cmd=cookie">
          <a:extLst>
            <a:ext uri="{FF2B5EF4-FFF2-40B4-BE49-F238E27FC236}">
              <a16:creationId xmlns:a16="http://schemas.microsoft.com/office/drawing/2014/main" id="{E7E5D594-C160-48ED-878D-F4EC97937D04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84" name="AutoShape 292" descr="mail?cmd=cookie">
          <a:extLst>
            <a:ext uri="{FF2B5EF4-FFF2-40B4-BE49-F238E27FC236}">
              <a16:creationId xmlns:a16="http://schemas.microsoft.com/office/drawing/2014/main" id="{20BE130B-1A08-40E3-B4A1-AB26D89C3885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85" name="AutoShape 292" descr="mail?cmd=cookie">
          <a:extLst>
            <a:ext uri="{FF2B5EF4-FFF2-40B4-BE49-F238E27FC236}">
              <a16:creationId xmlns:a16="http://schemas.microsoft.com/office/drawing/2014/main" id="{95D6FC50-FB0F-4A2A-A274-5B64DBB0474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86" name="AutoShape 292" descr="mail?cmd=cookie">
          <a:extLst>
            <a:ext uri="{FF2B5EF4-FFF2-40B4-BE49-F238E27FC236}">
              <a16:creationId xmlns:a16="http://schemas.microsoft.com/office/drawing/2014/main" id="{B39BAD99-1705-4F22-9843-3A6264E184F8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87" name="AutoShape 292" descr="mail?cmd=cookie">
          <a:extLst>
            <a:ext uri="{FF2B5EF4-FFF2-40B4-BE49-F238E27FC236}">
              <a16:creationId xmlns:a16="http://schemas.microsoft.com/office/drawing/2014/main" id="{28AED440-2C51-46FC-8797-A4931AF08DF5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88" name="AutoShape 292" descr="mail?cmd=cookie">
          <a:extLst>
            <a:ext uri="{FF2B5EF4-FFF2-40B4-BE49-F238E27FC236}">
              <a16:creationId xmlns:a16="http://schemas.microsoft.com/office/drawing/2014/main" id="{CC7A8043-B863-4228-9955-36B3637DB66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89" name="AutoShape 292" descr="mail?cmd=cookie">
          <a:extLst>
            <a:ext uri="{FF2B5EF4-FFF2-40B4-BE49-F238E27FC236}">
              <a16:creationId xmlns:a16="http://schemas.microsoft.com/office/drawing/2014/main" id="{D2696D1D-6E51-4961-9261-CF7CA39A5D7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90" name="AutoShape 292" descr="mail?cmd=cookie">
          <a:extLst>
            <a:ext uri="{FF2B5EF4-FFF2-40B4-BE49-F238E27FC236}">
              <a16:creationId xmlns:a16="http://schemas.microsoft.com/office/drawing/2014/main" id="{7357E9B7-D720-4D3B-AF27-026BFAA23454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91" name="AutoShape 292" descr="mail?cmd=cookie">
          <a:extLst>
            <a:ext uri="{FF2B5EF4-FFF2-40B4-BE49-F238E27FC236}">
              <a16:creationId xmlns:a16="http://schemas.microsoft.com/office/drawing/2014/main" id="{98C8BF35-B72F-4B10-B77C-F758EC4B3833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92" name="AutoShape 292" descr="mail?cmd=cookie">
          <a:extLst>
            <a:ext uri="{FF2B5EF4-FFF2-40B4-BE49-F238E27FC236}">
              <a16:creationId xmlns:a16="http://schemas.microsoft.com/office/drawing/2014/main" id="{72ACD91E-F17D-4922-8DF6-F5BF80192542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493" name="AutoShape 292" descr="mail?cmd=cookie">
          <a:extLst>
            <a:ext uri="{FF2B5EF4-FFF2-40B4-BE49-F238E27FC236}">
              <a16:creationId xmlns:a16="http://schemas.microsoft.com/office/drawing/2014/main" id="{9D5DDB97-AE57-4AF5-931C-780762B56F8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94" name="AutoShape 292" descr="mail?cmd=cookie">
          <a:extLst>
            <a:ext uri="{FF2B5EF4-FFF2-40B4-BE49-F238E27FC236}">
              <a16:creationId xmlns:a16="http://schemas.microsoft.com/office/drawing/2014/main" id="{6FBF195D-77CC-4981-8996-7FD08D13F3B4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95" name="AutoShape 292" descr="mail?cmd=cookie">
          <a:extLst>
            <a:ext uri="{FF2B5EF4-FFF2-40B4-BE49-F238E27FC236}">
              <a16:creationId xmlns:a16="http://schemas.microsoft.com/office/drawing/2014/main" id="{DDCAD8B6-50FC-4A85-A7A3-F36C16DC835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96" name="AutoShape 292" descr="mail?cmd=cookie">
          <a:extLst>
            <a:ext uri="{FF2B5EF4-FFF2-40B4-BE49-F238E27FC236}">
              <a16:creationId xmlns:a16="http://schemas.microsoft.com/office/drawing/2014/main" id="{2E6F3188-D9A7-4D84-833C-525D013AE32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97" name="AutoShape 292" descr="mail?cmd=cookie">
          <a:extLst>
            <a:ext uri="{FF2B5EF4-FFF2-40B4-BE49-F238E27FC236}">
              <a16:creationId xmlns:a16="http://schemas.microsoft.com/office/drawing/2014/main" id="{703F3EAD-850A-43B8-893C-94B4DE44B5C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98" name="AutoShape 292" descr="mail?cmd=cookie">
          <a:extLst>
            <a:ext uri="{FF2B5EF4-FFF2-40B4-BE49-F238E27FC236}">
              <a16:creationId xmlns:a16="http://schemas.microsoft.com/office/drawing/2014/main" id="{D94D6C1B-7330-4F02-A48F-8F5E9CEB2F55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499" name="AutoShape 292" descr="mail?cmd=cookie">
          <a:extLst>
            <a:ext uri="{FF2B5EF4-FFF2-40B4-BE49-F238E27FC236}">
              <a16:creationId xmlns:a16="http://schemas.microsoft.com/office/drawing/2014/main" id="{736E0BBB-2EF0-4696-A25C-A824233E0045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00" name="AutoShape 292" descr="mail?cmd=cookie">
          <a:extLst>
            <a:ext uri="{FF2B5EF4-FFF2-40B4-BE49-F238E27FC236}">
              <a16:creationId xmlns:a16="http://schemas.microsoft.com/office/drawing/2014/main" id="{46538862-84DA-4F44-A326-F1192F3552B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01" name="AutoShape 292" descr="mail?cmd=cookie">
          <a:extLst>
            <a:ext uri="{FF2B5EF4-FFF2-40B4-BE49-F238E27FC236}">
              <a16:creationId xmlns:a16="http://schemas.microsoft.com/office/drawing/2014/main" id="{64E8C43D-8324-40BB-A24C-C7ABABCE36E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02" name="AutoShape 292" descr="mail?cmd=cookie">
          <a:extLst>
            <a:ext uri="{FF2B5EF4-FFF2-40B4-BE49-F238E27FC236}">
              <a16:creationId xmlns:a16="http://schemas.microsoft.com/office/drawing/2014/main" id="{ADD81396-6FDA-48B5-8ED2-77A0C2B28284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03" name="AutoShape 292" descr="mail?cmd=cookie">
          <a:extLst>
            <a:ext uri="{FF2B5EF4-FFF2-40B4-BE49-F238E27FC236}">
              <a16:creationId xmlns:a16="http://schemas.microsoft.com/office/drawing/2014/main" id="{0804E68A-EAF0-49C5-939E-533435DE6E0E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04" name="AutoShape 292" descr="mail?cmd=cookie">
          <a:extLst>
            <a:ext uri="{FF2B5EF4-FFF2-40B4-BE49-F238E27FC236}">
              <a16:creationId xmlns:a16="http://schemas.microsoft.com/office/drawing/2014/main" id="{69849976-1423-47BF-8D62-F0B0B5D103D4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05" name="AutoShape 292" descr="mail?cmd=cookie">
          <a:extLst>
            <a:ext uri="{FF2B5EF4-FFF2-40B4-BE49-F238E27FC236}">
              <a16:creationId xmlns:a16="http://schemas.microsoft.com/office/drawing/2014/main" id="{20695BAC-37E4-4C84-B900-36BD0F75E905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06" name="AutoShape 292" descr="mail?cmd=cookie">
          <a:extLst>
            <a:ext uri="{FF2B5EF4-FFF2-40B4-BE49-F238E27FC236}">
              <a16:creationId xmlns:a16="http://schemas.microsoft.com/office/drawing/2014/main" id="{56718CB4-5039-4817-982E-69D5EE5A5FF8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07" name="AutoShape 292" descr="mail?cmd=cookie">
          <a:extLst>
            <a:ext uri="{FF2B5EF4-FFF2-40B4-BE49-F238E27FC236}">
              <a16:creationId xmlns:a16="http://schemas.microsoft.com/office/drawing/2014/main" id="{25F95C2B-0490-4D3A-AF2A-A19510A8ADE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08" name="AutoShape 292" descr="mail?cmd=cookie">
          <a:extLst>
            <a:ext uri="{FF2B5EF4-FFF2-40B4-BE49-F238E27FC236}">
              <a16:creationId xmlns:a16="http://schemas.microsoft.com/office/drawing/2014/main" id="{059D73FA-8784-47A0-BD89-DB3E890D999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09" name="AutoShape 292" descr="mail?cmd=cookie">
          <a:extLst>
            <a:ext uri="{FF2B5EF4-FFF2-40B4-BE49-F238E27FC236}">
              <a16:creationId xmlns:a16="http://schemas.microsoft.com/office/drawing/2014/main" id="{C948E10A-9174-4899-9F43-E0E3514735FB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10" name="AutoShape 292" descr="mail?cmd=cookie">
          <a:extLst>
            <a:ext uri="{FF2B5EF4-FFF2-40B4-BE49-F238E27FC236}">
              <a16:creationId xmlns:a16="http://schemas.microsoft.com/office/drawing/2014/main" id="{927BE548-8D5E-494B-A9B0-F967B61E4DC0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11" name="AutoShape 292" descr="mail?cmd=cookie">
          <a:extLst>
            <a:ext uri="{FF2B5EF4-FFF2-40B4-BE49-F238E27FC236}">
              <a16:creationId xmlns:a16="http://schemas.microsoft.com/office/drawing/2014/main" id="{67BDCB6B-0EAA-4269-91B0-E8435F041B85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12" name="AutoShape 292" descr="mail?cmd=cookie">
          <a:extLst>
            <a:ext uri="{FF2B5EF4-FFF2-40B4-BE49-F238E27FC236}">
              <a16:creationId xmlns:a16="http://schemas.microsoft.com/office/drawing/2014/main" id="{E5A17B08-364E-4684-BF3E-81973F1CFF09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13" name="AutoShape 292" descr="mail?cmd=cookie">
          <a:extLst>
            <a:ext uri="{FF2B5EF4-FFF2-40B4-BE49-F238E27FC236}">
              <a16:creationId xmlns:a16="http://schemas.microsoft.com/office/drawing/2014/main" id="{488787AD-1C3B-4ED1-BFD1-73FC1AFB07D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14" name="AutoShape 292" descr="mail?cmd=cookie">
          <a:extLst>
            <a:ext uri="{FF2B5EF4-FFF2-40B4-BE49-F238E27FC236}">
              <a16:creationId xmlns:a16="http://schemas.microsoft.com/office/drawing/2014/main" id="{51429B26-7251-4D29-AEDD-0552355C408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15" name="AutoShape 292" descr="mail?cmd=cookie">
          <a:extLst>
            <a:ext uri="{FF2B5EF4-FFF2-40B4-BE49-F238E27FC236}">
              <a16:creationId xmlns:a16="http://schemas.microsoft.com/office/drawing/2014/main" id="{B2E03D7C-9FBC-4120-BAEE-8BC2E641DCA5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16" name="AutoShape 292" descr="mail?cmd=cookie">
          <a:extLst>
            <a:ext uri="{FF2B5EF4-FFF2-40B4-BE49-F238E27FC236}">
              <a16:creationId xmlns:a16="http://schemas.microsoft.com/office/drawing/2014/main" id="{5D24B6BA-D4C6-49C5-BF05-1F53FDE8E11B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17" name="AutoShape 292" descr="mail?cmd=cookie">
          <a:extLst>
            <a:ext uri="{FF2B5EF4-FFF2-40B4-BE49-F238E27FC236}">
              <a16:creationId xmlns:a16="http://schemas.microsoft.com/office/drawing/2014/main" id="{D406D2E9-C0EE-4661-BCA2-063715F4154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18" name="AutoShape 292" descr="mail?cmd=cookie">
          <a:extLst>
            <a:ext uri="{FF2B5EF4-FFF2-40B4-BE49-F238E27FC236}">
              <a16:creationId xmlns:a16="http://schemas.microsoft.com/office/drawing/2014/main" id="{B9D3EDB2-B954-4E2B-9540-7E0C60AE6E8D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19" name="AutoShape 292" descr="mail?cmd=cookie">
          <a:extLst>
            <a:ext uri="{FF2B5EF4-FFF2-40B4-BE49-F238E27FC236}">
              <a16:creationId xmlns:a16="http://schemas.microsoft.com/office/drawing/2014/main" id="{0211F881-AE03-4A54-A3AE-5E04304CEC07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0" name="AutoShape 292" descr="mail?cmd=cookie">
          <a:extLst>
            <a:ext uri="{FF2B5EF4-FFF2-40B4-BE49-F238E27FC236}">
              <a16:creationId xmlns:a16="http://schemas.microsoft.com/office/drawing/2014/main" id="{40D00EE2-DAB3-4E9B-998D-3A7F8207692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1" name="AutoShape 292" descr="mail?cmd=cookie">
          <a:extLst>
            <a:ext uri="{FF2B5EF4-FFF2-40B4-BE49-F238E27FC236}">
              <a16:creationId xmlns:a16="http://schemas.microsoft.com/office/drawing/2014/main" id="{21E2FF9A-D833-4085-A0B7-D9CB4EE96F64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2" name="AutoShape 292" descr="mail?cmd=cookie">
          <a:extLst>
            <a:ext uri="{FF2B5EF4-FFF2-40B4-BE49-F238E27FC236}">
              <a16:creationId xmlns:a16="http://schemas.microsoft.com/office/drawing/2014/main" id="{82F3F133-A9C1-4956-8CF9-E78F0448A9D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3" name="AutoShape 292" descr="mail?cmd=cookie">
          <a:extLst>
            <a:ext uri="{FF2B5EF4-FFF2-40B4-BE49-F238E27FC236}">
              <a16:creationId xmlns:a16="http://schemas.microsoft.com/office/drawing/2014/main" id="{C1CEB010-93A1-40D5-9A7F-CEF547BA429E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4" name="AutoShape 292" descr="mail?cmd=cookie">
          <a:extLst>
            <a:ext uri="{FF2B5EF4-FFF2-40B4-BE49-F238E27FC236}">
              <a16:creationId xmlns:a16="http://schemas.microsoft.com/office/drawing/2014/main" id="{83598A64-97B6-4817-9172-38554F81C427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5" name="AutoShape 292" descr="mail?cmd=cookie">
          <a:extLst>
            <a:ext uri="{FF2B5EF4-FFF2-40B4-BE49-F238E27FC236}">
              <a16:creationId xmlns:a16="http://schemas.microsoft.com/office/drawing/2014/main" id="{C110D4C2-B8F1-491C-837F-D8184FBC5A81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6" name="AutoShape 292" descr="mail?cmd=cookie">
          <a:extLst>
            <a:ext uri="{FF2B5EF4-FFF2-40B4-BE49-F238E27FC236}">
              <a16:creationId xmlns:a16="http://schemas.microsoft.com/office/drawing/2014/main" id="{01C56FBB-B67E-4C71-A8AC-221202496127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7" name="AutoShape 292" descr="mail?cmd=cookie">
          <a:extLst>
            <a:ext uri="{FF2B5EF4-FFF2-40B4-BE49-F238E27FC236}">
              <a16:creationId xmlns:a16="http://schemas.microsoft.com/office/drawing/2014/main" id="{55EE64D1-4A81-48B8-8918-96D4A0AAC648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8" name="AutoShape 292" descr="mail?cmd=cookie">
          <a:extLst>
            <a:ext uri="{FF2B5EF4-FFF2-40B4-BE49-F238E27FC236}">
              <a16:creationId xmlns:a16="http://schemas.microsoft.com/office/drawing/2014/main" id="{FD759EB6-32BB-4CD8-8962-2533DFE1F186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29" name="AutoShape 292" descr="mail?cmd=cookie">
          <a:extLst>
            <a:ext uri="{FF2B5EF4-FFF2-40B4-BE49-F238E27FC236}">
              <a16:creationId xmlns:a16="http://schemas.microsoft.com/office/drawing/2014/main" id="{ABE1B10A-E307-47BD-8534-EA21150858B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0" name="AutoShape 292" descr="mail?cmd=cookie">
          <a:extLst>
            <a:ext uri="{FF2B5EF4-FFF2-40B4-BE49-F238E27FC236}">
              <a16:creationId xmlns:a16="http://schemas.microsoft.com/office/drawing/2014/main" id="{4DCE4774-AE35-4F15-9C94-F83E45FC1B68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1" name="AutoShape 292" descr="mail?cmd=cookie">
          <a:extLst>
            <a:ext uri="{FF2B5EF4-FFF2-40B4-BE49-F238E27FC236}">
              <a16:creationId xmlns:a16="http://schemas.microsoft.com/office/drawing/2014/main" id="{C12656B2-B0F4-430F-95D5-D3A29954EC93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2" name="AutoShape 292" descr="mail?cmd=cookie">
          <a:extLst>
            <a:ext uri="{FF2B5EF4-FFF2-40B4-BE49-F238E27FC236}">
              <a16:creationId xmlns:a16="http://schemas.microsoft.com/office/drawing/2014/main" id="{8E10E40D-BBAE-4689-8142-B2B4138182DA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3" name="AutoShape 292" descr="mail?cmd=cookie">
          <a:extLst>
            <a:ext uri="{FF2B5EF4-FFF2-40B4-BE49-F238E27FC236}">
              <a16:creationId xmlns:a16="http://schemas.microsoft.com/office/drawing/2014/main" id="{04B3EA3D-E0B3-40FC-AE9D-4C0C781CBC26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4" name="AutoShape 292" descr="mail?cmd=cookie">
          <a:extLst>
            <a:ext uri="{FF2B5EF4-FFF2-40B4-BE49-F238E27FC236}">
              <a16:creationId xmlns:a16="http://schemas.microsoft.com/office/drawing/2014/main" id="{73E7E27D-1EB2-48FA-812E-6CF3E607C56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5" name="AutoShape 292" descr="mail?cmd=cookie">
          <a:extLst>
            <a:ext uri="{FF2B5EF4-FFF2-40B4-BE49-F238E27FC236}">
              <a16:creationId xmlns:a16="http://schemas.microsoft.com/office/drawing/2014/main" id="{659761C6-36CB-4184-982A-D1DBFF0147E3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6" name="AutoShape 292" descr="mail?cmd=cookie">
          <a:extLst>
            <a:ext uri="{FF2B5EF4-FFF2-40B4-BE49-F238E27FC236}">
              <a16:creationId xmlns:a16="http://schemas.microsoft.com/office/drawing/2014/main" id="{5E72DE5F-678D-4E15-A939-03FDBB24D86D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7" name="AutoShape 292" descr="mail?cmd=cookie">
          <a:extLst>
            <a:ext uri="{FF2B5EF4-FFF2-40B4-BE49-F238E27FC236}">
              <a16:creationId xmlns:a16="http://schemas.microsoft.com/office/drawing/2014/main" id="{EF0DF1A5-E8ED-4EA4-A680-08A2E25B8698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8" name="AutoShape 292" descr="mail?cmd=cookie">
          <a:extLst>
            <a:ext uri="{FF2B5EF4-FFF2-40B4-BE49-F238E27FC236}">
              <a16:creationId xmlns:a16="http://schemas.microsoft.com/office/drawing/2014/main" id="{326B0844-B06E-44EE-A7A4-2EA58B4B28F5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39" name="AutoShape 292" descr="mail?cmd=cookie">
          <a:extLst>
            <a:ext uri="{FF2B5EF4-FFF2-40B4-BE49-F238E27FC236}">
              <a16:creationId xmlns:a16="http://schemas.microsoft.com/office/drawing/2014/main" id="{C951B392-4261-452A-A427-83968B3AAB31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40" name="AutoShape 292" descr="mail?cmd=cookie">
          <a:extLst>
            <a:ext uri="{FF2B5EF4-FFF2-40B4-BE49-F238E27FC236}">
              <a16:creationId xmlns:a16="http://schemas.microsoft.com/office/drawing/2014/main" id="{3B191B24-F87A-4E7A-A1C3-27178061FD47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541" name="AutoShape 292" descr="mail?cmd=cookie">
          <a:extLst>
            <a:ext uri="{FF2B5EF4-FFF2-40B4-BE49-F238E27FC236}">
              <a16:creationId xmlns:a16="http://schemas.microsoft.com/office/drawing/2014/main" id="{3B32A45D-F024-4C1E-9B5A-433DFDD0D459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42" name="AutoShape 292" descr="mail?cmd=cookie">
          <a:extLst>
            <a:ext uri="{FF2B5EF4-FFF2-40B4-BE49-F238E27FC236}">
              <a16:creationId xmlns:a16="http://schemas.microsoft.com/office/drawing/2014/main" id="{90E38662-5C21-4CD6-8639-6837A96ABE4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43" name="AutoShape 292" descr="mail?cmd=cookie">
          <a:extLst>
            <a:ext uri="{FF2B5EF4-FFF2-40B4-BE49-F238E27FC236}">
              <a16:creationId xmlns:a16="http://schemas.microsoft.com/office/drawing/2014/main" id="{25FCD608-7A67-4DD2-9C08-B12809A700BE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44" name="AutoShape 292" descr="mail?cmd=cookie">
          <a:extLst>
            <a:ext uri="{FF2B5EF4-FFF2-40B4-BE49-F238E27FC236}">
              <a16:creationId xmlns:a16="http://schemas.microsoft.com/office/drawing/2014/main" id="{72FECD74-9901-4364-8198-FB4B64F8BB7D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45" name="AutoShape 292" descr="mail?cmd=cookie">
          <a:extLst>
            <a:ext uri="{FF2B5EF4-FFF2-40B4-BE49-F238E27FC236}">
              <a16:creationId xmlns:a16="http://schemas.microsoft.com/office/drawing/2014/main" id="{5AD7115A-2BC3-46FF-B1E7-956231AB59B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46" name="AutoShape 292" descr="mail?cmd=cookie">
          <a:extLst>
            <a:ext uri="{FF2B5EF4-FFF2-40B4-BE49-F238E27FC236}">
              <a16:creationId xmlns:a16="http://schemas.microsoft.com/office/drawing/2014/main" id="{C2141968-E3CF-470F-A8DC-D92C4170923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47" name="AutoShape 292" descr="mail?cmd=cookie">
          <a:extLst>
            <a:ext uri="{FF2B5EF4-FFF2-40B4-BE49-F238E27FC236}">
              <a16:creationId xmlns:a16="http://schemas.microsoft.com/office/drawing/2014/main" id="{F554F10E-09A9-4539-B8E9-9DBEF0A6A7E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48" name="AutoShape 292" descr="mail?cmd=cookie">
          <a:extLst>
            <a:ext uri="{FF2B5EF4-FFF2-40B4-BE49-F238E27FC236}">
              <a16:creationId xmlns:a16="http://schemas.microsoft.com/office/drawing/2014/main" id="{5FE69E7F-FADC-437E-B84B-FF68195C30D4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49" name="AutoShape 292" descr="mail?cmd=cookie">
          <a:extLst>
            <a:ext uri="{FF2B5EF4-FFF2-40B4-BE49-F238E27FC236}">
              <a16:creationId xmlns:a16="http://schemas.microsoft.com/office/drawing/2014/main" id="{0419DEDB-C7FE-4FF5-A07B-6859C4AC31D4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50" name="AutoShape 292" descr="mail?cmd=cookie">
          <a:extLst>
            <a:ext uri="{FF2B5EF4-FFF2-40B4-BE49-F238E27FC236}">
              <a16:creationId xmlns:a16="http://schemas.microsoft.com/office/drawing/2014/main" id="{41C7E8EC-6B5D-40DF-97EE-452A2AAF7A2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51" name="AutoShape 292" descr="mail?cmd=cookie">
          <a:extLst>
            <a:ext uri="{FF2B5EF4-FFF2-40B4-BE49-F238E27FC236}">
              <a16:creationId xmlns:a16="http://schemas.microsoft.com/office/drawing/2014/main" id="{F867FAA4-BD5C-41AE-B834-A55CD00DF27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52" name="AutoShape 292" descr="mail?cmd=cookie">
          <a:extLst>
            <a:ext uri="{FF2B5EF4-FFF2-40B4-BE49-F238E27FC236}">
              <a16:creationId xmlns:a16="http://schemas.microsoft.com/office/drawing/2014/main" id="{1C8511DA-BBC3-4BC7-A835-F46DEBFABCD1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553" name="AutoShape 292" descr="mail?cmd=cookie">
          <a:extLst>
            <a:ext uri="{FF2B5EF4-FFF2-40B4-BE49-F238E27FC236}">
              <a16:creationId xmlns:a16="http://schemas.microsoft.com/office/drawing/2014/main" id="{69B62342-AD42-4C0F-A130-23C7FA03E478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54" name="AutoShape 292" descr="mail?cmd=cookie">
          <a:extLst>
            <a:ext uri="{FF2B5EF4-FFF2-40B4-BE49-F238E27FC236}">
              <a16:creationId xmlns:a16="http://schemas.microsoft.com/office/drawing/2014/main" id="{42E4BDDA-F198-40CF-8675-2434A64DCAA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55" name="AutoShape 292" descr="mail?cmd=cookie">
          <a:extLst>
            <a:ext uri="{FF2B5EF4-FFF2-40B4-BE49-F238E27FC236}">
              <a16:creationId xmlns:a16="http://schemas.microsoft.com/office/drawing/2014/main" id="{3C2DAE9E-665B-436A-822D-20EE5968977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56" name="AutoShape 292" descr="mail?cmd=cookie">
          <a:extLst>
            <a:ext uri="{FF2B5EF4-FFF2-40B4-BE49-F238E27FC236}">
              <a16:creationId xmlns:a16="http://schemas.microsoft.com/office/drawing/2014/main" id="{228F26F4-36CB-451F-8405-E1D2ADED7D53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57" name="AutoShape 292" descr="mail?cmd=cookie">
          <a:extLst>
            <a:ext uri="{FF2B5EF4-FFF2-40B4-BE49-F238E27FC236}">
              <a16:creationId xmlns:a16="http://schemas.microsoft.com/office/drawing/2014/main" id="{5C7F0313-D3F2-461F-B0E5-E5ACE4FA7CCD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58" name="AutoShape 292" descr="mail?cmd=cookie">
          <a:extLst>
            <a:ext uri="{FF2B5EF4-FFF2-40B4-BE49-F238E27FC236}">
              <a16:creationId xmlns:a16="http://schemas.microsoft.com/office/drawing/2014/main" id="{6517CCD4-2004-4A34-B9D4-D775DA77A4E0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59" name="AutoShape 292" descr="mail?cmd=cookie">
          <a:extLst>
            <a:ext uri="{FF2B5EF4-FFF2-40B4-BE49-F238E27FC236}">
              <a16:creationId xmlns:a16="http://schemas.microsoft.com/office/drawing/2014/main" id="{86751084-897C-4E08-8705-15749CAADB72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60" name="AutoShape 292" descr="mail?cmd=cookie">
          <a:extLst>
            <a:ext uri="{FF2B5EF4-FFF2-40B4-BE49-F238E27FC236}">
              <a16:creationId xmlns:a16="http://schemas.microsoft.com/office/drawing/2014/main" id="{756E2FF2-19E1-49CE-8D9E-2042253FE0BE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61" name="AutoShape 292" descr="mail?cmd=cookie">
          <a:extLst>
            <a:ext uri="{FF2B5EF4-FFF2-40B4-BE49-F238E27FC236}">
              <a16:creationId xmlns:a16="http://schemas.microsoft.com/office/drawing/2014/main" id="{0F45F421-8B49-4A05-9FA5-A02FAAF64020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62" name="AutoShape 292" descr="mail?cmd=cookie">
          <a:extLst>
            <a:ext uri="{FF2B5EF4-FFF2-40B4-BE49-F238E27FC236}">
              <a16:creationId xmlns:a16="http://schemas.microsoft.com/office/drawing/2014/main" id="{DE53DC47-7D9D-4008-BE72-44BBD34862FB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63" name="AutoShape 292" descr="mail?cmd=cookie">
          <a:extLst>
            <a:ext uri="{FF2B5EF4-FFF2-40B4-BE49-F238E27FC236}">
              <a16:creationId xmlns:a16="http://schemas.microsoft.com/office/drawing/2014/main" id="{D70A5376-51C1-4677-B597-45AB3994D6D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64" name="AutoShape 292" descr="mail?cmd=cookie">
          <a:extLst>
            <a:ext uri="{FF2B5EF4-FFF2-40B4-BE49-F238E27FC236}">
              <a16:creationId xmlns:a16="http://schemas.microsoft.com/office/drawing/2014/main" id="{CB1B2C18-A2CD-4CF7-929A-5C5EE5D49693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133</xdr:row>
      <xdr:rowOff>0</xdr:rowOff>
    </xdr:from>
    <xdr:ext cx="9525" cy="104775"/>
    <xdr:sp macro="" textlink="">
      <xdr:nvSpPr>
        <xdr:cNvPr id="1565" name="AutoShape 292" descr="mail?cmd=cookie">
          <a:extLst>
            <a:ext uri="{FF2B5EF4-FFF2-40B4-BE49-F238E27FC236}">
              <a16:creationId xmlns:a16="http://schemas.microsoft.com/office/drawing/2014/main" id="{2E04D9CB-DBC7-40EE-A71F-DB2CBBCFCC58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66" name="AutoShape 292" descr="mail?cmd=cookie">
          <a:extLst>
            <a:ext uri="{FF2B5EF4-FFF2-40B4-BE49-F238E27FC236}">
              <a16:creationId xmlns:a16="http://schemas.microsoft.com/office/drawing/2014/main" id="{4FC9C128-E1A4-43A9-9751-526C1FF5BD73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67" name="AutoShape 292" descr="mail?cmd=cookie">
          <a:extLst>
            <a:ext uri="{FF2B5EF4-FFF2-40B4-BE49-F238E27FC236}">
              <a16:creationId xmlns:a16="http://schemas.microsoft.com/office/drawing/2014/main" id="{DDB5CFD7-4525-45B7-934C-CAE7B50A4C0E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68" name="AutoShape 292" descr="mail?cmd=cookie">
          <a:extLst>
            <a:ext uri="{FF2B5EF4-FFF2-40B4-BE49-F238E27FC236}">
              <a16:creationId xmlns:a16="http://schemas.microsoft.com/office/drawing/2014/main" id="{95E42219-F4C7-4D4E-929A-458353CAD0F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69" name="AutoShape 292" descr="mail?cmd=cookie">
          <a:extLst>
            <a:ext uri="{FF2B5EF4-FFF2-40B4-BE49-F238E27FC236}">
              <a16:creationId xmlns:a16="http://schemas.microsoft.com/office/drawing/2014/main" id="{67135635-4F1D-48A4-BD55-B1703B8BA7AE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70" name="AutoShape 292" descr="mail?cmd=cookie">
          <a:extLst>
            <a:ext uri="{FF2B5EF4-FFF2-40B4-BE49-F238E27FC236}">
              <a16:creationId xmlns:a16="http://schemas.microsoft.com/office/drawing/2014/main" id="{EAADE637-1040-41A8-B6A5-B938304F218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71" name="AutoShape 292" descr="mail?cmd=cookie">
          <a:extLst>
            <a:ext uri="{FF2B5EF4-FFF2-40B4-BE49-F238E27FC236}">
              <a16:creationId xmlns:a16="http://schemas.microsoft.com/office/drawing/2014/main" id="{43F4705D-438E-4CCC-B2DA-633243693DDF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72" name="AutoShape 292" descr="mail?cmd=cookie">
          <a:extLst>
            <a:ext uri="{FF2B5EF4-FFF2-40B4-BE49-F238E27FC236}">
              <a16:creationId xmlns:a16="http://schemas.microsoft.com/office/drawing/2014/main" id="{005AB454-DDAC-4D96-A9C3-D20D35F7652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73" name="AutoShape 292" descr="mail?cmd=cookie">
          <a:extLst>
            <a:ext uri="{FF2B5EF4-FFF2-40B4-BE49-F238E27FC236}">
              <a16:creationId xmlns:a16="http://schemas.microsoft.com/office/drawing/2014/main" id="{D03378D6-D06C-48AF-A13A-9ACD8008617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74" name="AutoShape 292" descr="mail?cmd=cookie">
          <a:extLst>
            <a:ext uri="{FF2B5EF4-FFF2-40B4-BE49-F238E27FC236}">
              <a16:creationId xmlns:a16="http://schemas.microsoft.com/office/drawing/2014/main" id="{CEDD1E6A-95AC-4147-BABF-63ABCBEF6515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75" name="AutoShape 292" descr="mail?cmd=cookie">
          <a:extLst>
            <a:ext uri="{FF2B5EF4-FFF2-40B4-BE49-F238E27FC236}">
              <a16:creationId xmlns:a16="http://schemas.microsoft.com/office/drawing/2014/main" id="{9065F514-4C49-4D76-99C7-FB586EBE977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76" name="AutoShape 292" descr="mail?cmd=cookie">
          <a:extLst>
            <a:ext uri="{FF2B5EF4-FFF2-40B4-BE49-F238E27FC236}">
              <a16:creationId xmlns:a16="http://schemas.microsoft.com/office/drawing/2014/main" id="{C8FB2674-2310-4FD3-9031-0DFC7ED5D31C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134</xdr:row>
      <xdr:rowOff>0</xdr:rowOff>
    </xdr:from>
    <xdr:ext cx="9525" cy="104775"/>
    <xdr:sp macro="" textlink="">
      <xdr:nvSpPr>
        <xdr:cNvPr id="1577" name="AutoShape 292" descr="mail?cmd=cookie">
          <a:extLst>
            <a:ext uri="{FF2B5EF4-FFF2-40B4-BE49-F238E27FC236}">
              <a16:creationId xmlns:a16="http://schemas.microsoft.com/office/drawing/2014/main" id="{75619C93-88DE-4FAF-867B-E58BC2DE505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78" name="AutoShape 292" descr="mail?cmd=cookie">
          <a:extLst>
            <a:ext uri="{FF2B5EF4-FFF2-40B4-BE49-F238E27FC236}">
              <a16:creationId xmlns:a16="http://schemas.microsoft.com/office/drawing/2014/main" id="{D1C383EB-1908-4D22-8205-60DB54428CD3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79" name="AutoShape 292" descr="mail?cmd=cookie">
          <a:extLst>
            <a:ext uri="{FF2B5EF4-FFF2-40B4-BE49-F238E27FC236}">
              <a16:creationId xmlns:a16="http://schemas.microsoft.com/office/drawing/2014/main" id="{087EDA35-FD39-4410-8162-E595A16A2D2B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0" name="AutoShape 292" descr="mail?cmd=cookie">
          <a:extLst>
            <a:ext uri="{FF2B5EF4-FFF2-40B4-BE49-F238E27FC236}">
              <a16:creationId xmlns:a16="http://schemas.microsoft.com/office/drawing/2014/main" id="{90A2FF51-562C-4B3C-A26F-102480827CC6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1" name="AutoShape 292" descr="mail?cmd=cookie">
          <a:extLst>
            <a:ext uri="{FF2B5EF4-FFF2-40B4-BE49-F238E27FC236}">
              <a16:creationId xmlns:a16="http://schemas.microsoft.com/office/drawing/2014/main" id="{B7BC7F37-91C1-4B14-961A-A8A7885E43B7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2" name="AutoShape 292" descr="mail?cmd=cookie">
          <a:extLst>
            <a:ext uri="{FF2B5EF4-FFF2-40B4-BE49-F238E27FC236}">
              <a16:creationId xmlns:a16="http://schemas.microsoft.com/office/drawing/2014/main" id="{2A349E70-9698-4285-A2C7-2BFD8D86E99E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3" name="AutoShape 292" descr="mail?cmd=cookie">
          <a:extLst>
            <a:ext uri="{FF2B5EF4-FFF2-40B4-BE49-F238E27FC236}">
              <a16:creationId xmlns:a16="http://schemas.microsoft.com/office/drawing/2014/main" id="{03146AEA-1791-4541-BF39-7A4DE8776CFF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4" name="AutoShape 292" descr="mail?cmd=cookie">
          <a:extLst>
            <a:ext uri="{FF2B5EF4-FFF2-40B4-BE49-F238E27FC236}">
              <a16:creationId xmlns:a16="http://schemas.microsoft.com/office/drawing/2014/main" id="{96778E69-4DE0-493A-9458-997E4782C160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5" name="AutoShape 292" descr="mail?cmd=cookie">
          <a:extLst>
            <a:ext uri="{FF2B5EF4-FFF2-40B4-BE49-F238E27FC236}">
              <a16:creationId xmlns:a16="http://schemas.microsoft.com/office/drawing/2014/main" id="{5263947A-9B12-4F3A-98F4-00CACE4F0E8E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6" name="AutoShape 292" descr="mail?cmd=cookie">
          <a:extLst>
            <a:ext uri="{FF2B5EF4-FFF2-40B4-BE49-F238E27FC236}">
              <a16:creationId xmlns:a16="http://schemas.microsoft.com/office/drawing/2014/main" id="{D8DE6D77-D306-42D4-AF94-9BD5F72FCE41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7" name="AutoShape 292" descr="mail?cmd=cookie">
          <a:extLst>
            <a:ext uri="{FF2B5EF4-FFF2-40B4-BE49-F238E27FC236}">
              <a16:creationId xmlns:a16="http://schemas.microsoft.com/office/drawing/2014/main" id="{37196566-2EE8-43DB-B97C-1EF44760CC69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8" name="AutoShape 292" descr="mail?cmd=cookie">
          <a:extLst>
            <a:ext uri="{FF2B5EF4-FFF2-40B4-BE49-F238E27FC236}">
              <a16:creationId xmlns:a16="http://schemas.microsoft.com/office/drawing/2014/main" id="{B2A05206-3952-4029-B225-354070C3B32A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135</xdr:row>
      <xdr:rowOff>0</xdr:rowOff>
    </xdr:from>
    <xdr:ext cx="9525" cy="104775"/>
    <xdr:sp macro="" textlink="">
      <xdr:nvSpPr>
        <xdr:cNvPr id="1589" name="AutoShape 292" descr="mail?cmd=cookie">
          <a:extLst>
            <a:ext uri="{FF2B5EF4-FFF2-40B4-BE49-F238E27FC236}">
              <a16:creationId xmlns:a16="http://schemas.microsoft.com/office/drawing/2014/main" id="{28494F3E-D4D1-4680-816D-4AB29512A758}"/>
            </a:ext>
          </a:extLst>
        </xdr:cNvPr>
        <xdr:cNvSpPr>
          <a:spLocks noChangeAspect="1" noChangeArrowheads="1"/>
        </xdr:cNvSpPr>
      </xdr:nvSpPr>
      <xdr:spPr bwMode="auto">
        <a:xfrm>
          <a:off x="13620750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0" name="AutoShape 292" descr="mail?cmd=cookie">
          <a:extLst>
            <a:ext uri="{FF2B5EF4-FFF2-40B4-BE49-F238E27FC236}">
              <a16:creationId xmlns:a16="http://schemas.microsoft.com/office/drawing/2014/main" id="{05DD90F9-DDB1-471C-B313-ACAAC69DC4E2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1" name="AutoShape 292" descr="mail?cmd=cookie">
          <a:extLst>
            <a:ext uri="{FF2B5EF4-FFF2-40B4-BE49-F238E27FC236}">
              <a16:creationId xmlns:a16="http://schemas.microsoft.com/office/drawing/2014/main" id="{A5B6CC11-5F72-4349-98EB-A7E75DCA3F99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2" name="AutoShape 292" descr="mail?cmd=cookie">
          <a:extLst>
            <a:ext uri="{FF2B5EF4-FFF2-40B4-BE49-F238E27FC236}">
              <a16:creationId xmlns:a16="http://schemas.microsoft.com/office/drawing/2014/main" id="{9C8FD07A-57DC-460A-A3E2-9A62F425FFA3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3" name="AutoShape 292" descr="mail?cmd=cookie">
          <a:extLst>
            <a:ext uri="{FF2B5EF4-FFF2-40B4-BE49-F238E27FC236}">
              <a16:creationId xmlns:a16="http://schemas.microsoft.com/office/drawing/2014/main" id="{49185F59-52F9-4A26-AA84-0912F57E396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4" name="AutoShape 292" descr="mail?cmd=cookie">
          <a:extLst>
            <a:ext uri="{FF2B5EF4-FFF2-40B4-BE49-F238E27FC236}">
              <a16:creationId xmlns:a16="http://schemas.microsoft.com/office/drawing/2014/main" id="{A475D304-288D-41A3-B13F-3D734FE3BA18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5" name="AutoShape 292" descr="mail?cmd=cookie">
          <a:extLst>
            <a:ext uri="{FF2B5EF4-FFF2-40B4-BE49-F238E27FC236}">
              <a16:creationId xmlns:a16="http://schemas.microsoft.com/office/drawing/2014/main" id="{238BAE6A-9120-48BD-B0CE-3C462DB0709E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6" name="AutoShape 292" descr="mail?cmd=cookie">
          <a:extLst>
            <a:ext uri="{FF2B5EF4-FFF2-40B4-BE49-F238E27FC236}">
              <a16:creationId xmlns:a16="http://schemas.microsoft.com/office/drawing/2014/main" id="{4361F38A-7843-4496-A757-187E0BE3BF6A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7" name="AutoShape 292" descr="mail?cmd=cookie">
          <a:extLst>
            <a:ext uri="{FF2B5EF4-FFF2-40B4-BE49-F238E27FC236}">
              <a16:creationId xmlns:a16="http://schemas.microsoft.com/office/drawing/2014/main" id="{8A033C20-1745-4970-A196-A75F378A724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8" name="AutoShape 292" descr="mail?cmd=cookie">
          <a:extLst>
            <a:ext uri="{FF2B5EF4-FFF2-40B4-BE49-F238E27FC236}">
              <a16:creationId xmlns:a16="http://schemas.microsoft.com/office/drawing/2014/main" id="{77D89D1A-B3A4-4F85-BCC9-93DFF0F584D2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599" name="AutoShape 292" descr="mail?cmd=cookie">
          <a:extLst>
            <a:ext uri="{FF2B5EF4-FFF2-40B4-BE49-F238E27FC236}">
              <a16:creationId xmlns:a16="http://schemas.microsoft.com/office/drawing/2014/main" id="{B7C2771F-D53D-4052-B1B0-65FCFF5D1194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600" name="AutoShape 292" descr="mail?cmd=cookie">
          <a:extLst>
            <a:ext uri="{FF2B5EF4-FFF2-40B4-BE49-F238E27FC236}">
              <a16:creationId xmlns:a16="http://schemas.microsoft.com/office/drawing/2014/main" id="{2775CAEC-D015-47CA-B0E8-F318A2B1494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9525" cy="104775"/>
    <xdr:sp macro="" textlink="">
      <xdr:nvSpPr>
        <xdr:cNvPr id="1601" name="AutoShape 292" descr="mail?cmd=cookie">
          <a:extLst>
            <a:ext uri="{FF2B5EF4-FFF2-40B4-BE49-F238E27FC236}">
              <a16:creationId xmlns:a16="http://schemas.microsoft.com/office/drawing/2014/main" id="{0459E2D4-0291-4FA5-80A8-9C09FC21FF8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0736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02" name="AutoShape 292" descr="mail?cmd=cookie">
          <a:extLst>
            <a:ext uri="{FF2B5EF4-FFF2-40B4-BE49-F238E27FC236}">
              <a16:creationId xmlns:a16="http://schemas.microsoft.com/office/drawing/2014/main" id="{66A7150B-94E3-4A91-8497-773656B89573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03" name="AutoShape 292" descr="mail?cmd=cookie">
          <a:extLst>
            <a:ext uri="{FF2B5EF4-FFF2-40B4-BE49-F238E27FC236}">
              <a16:creationId xmlns:a16="http://schemas.microsoft.com/office/drawing/2014/main" id="{D42C2FF0-D128-4A67-9260-BD678E5A246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04" name="AutoShape 292" descr="mail?cmd=cookie">
          <a:extLst>
            <a:ext uri="{FF2B5EF4-FFF2-40B4-BE49-F238E27FC236}">
              <a16:creationId xmlns:a16="http://schemas.microsoft.com/office/drawing/2014/main" id="{891E3459-8994-4621-AEBA-FE8C3268BD01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05" name="AutoShape 292" descr="mail?cmd=cookie">
          <a:extLst>
            <a:ext uri="{FF2B5EF4-FFF2-40B4-BE49-F238E27FC236}">
              <a16:creationId xmlns:a16="http://schemas.microsoft.com/office/drawing/2014/main" id="{06DFEE86-48D3-4458-861C-593A6B2CFCF9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06" name="AutoShape 292" descr="mail?cmd=cookie">
          <a:extLst>
            <a:ext uri="{FF2B5EF4-FFF2-40B4-BE49-F238E27FC236}">
              <a16:creationId xmlns:a16="http://schemas.microsoft.com/office/drawing/2014/main" id="{94797BF1-9D74-4C44-9674-7559EC62B928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07" name="AutoShape 292" descr="mail?cmd=cookie">
          <a:extLst>
            <a:ext uri="{FF2B5EF4-FFF2-40B4-BE49-F238E27FC236}">
              <a16:creationId xmlns:a16="http://schemas.microsoft.com/office/drawing/2014/main" id="{2A3C17F7-A323-402B-A72B-4F73A81FF788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08" name="AutoShape 292" descr="mail?cmd=cookie">
          <a:extLst>
            <a:ext uri="{FF2B5EF4-FFF2-40B4-BE49-F238E27FC236}">
              <a16:creationId xmlns:a16="http://schemas.microsoft.com/office/drawing/2014/main" id="{5C40D570-2886-45BD-AF20-187DFEDB6EC3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09" name="AutoShape 292" descr="mail?cmd=cookie">
          <a:extLst>
            <a:ext uri="{FF2B5EF4-FFF2-40B4-BE49-F238E27FC236}">
              <a16:creationId xmlns:a16="http://schemas.microsoft.com/office/drawing/2014/main" id="{946C0FA9-50A2-4C88-A21B-43A4C304C5DA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10" name="AutoShape 292" descr="mail?cmd=cookie">
          <a:extLst>
            <a:ext uri="{FF2B5EF4-FFF2-40B4-BE49-F238E27FC236}">
              <a16:creationId xmlns:a16="http://schemas.microsoft.com/office/drawing/2014/main" id="{C3F4BA03-53A5-4F94-AB5C-AC1F807CFE26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11" name="AutoShape 292" descr="mail?cmd=cookie">
          <a:extLst>
            <a:ext uri="{FF2B5EF4-FFF2-40B4-BE49-F238E27FC236}">
              <a16:creationId xmlns:a16="http://schemas.microsoft.com/office/drawing/2014/main" id="{9D465503-8F15-4C20-BFA3-2A20B16689C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12" name="AutoShape 292" descr="mail?cmd=cookie">
          <a:extLst>
            <a:ext uri="{FF2B5EF4-FFF2-40B4-BE49-F238E27FC236}">
              <a16:creationId xmlns:a16="http://schemas.microsoft.com/office/drawing/2014/main" id="{3C06FAA4-D761-424E-A012-772C09189006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9525" cy="104775"/>
    <xdr:sp macro="" textlink="">
      <xdr:nvSpPr>
        <xdr:cNvPr id="1613" name="AutoShape 292" descr="mail?cmd=cookie">
          <a:extLst>
            <a:ext uri="{FF2B5EF4-FFF2-40B4-BE49-F238E27FC236}">
              <a16:creationId xmlns:a16="http://schemas.microsoft.com/office/drawing/2014/main" id="{FD455B05-A531-4CA5-B3B0-D280E77070BA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6826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14" name="AutoShape 292" descr="mail?cmd=cookie">
          <a:extLst>
            <a:ext uri="{FF2B5EF4-FFF2-40B4-BE49-F238E27FC236}">
              <a16:creationId xmlns:a16="http://schemas.microsoft.com/office/drawing/2014/main" id="{BD114BC7-7C8B-4577-BB55-6D0FAAF7E8B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15" name="AutoShape 292" descr="mail?cmd=cookie">
          <a:extLst>
            <a:ext uri="{FF2B5EF4-FFF2-40B4-BE49-F238E27FC236}">
              <a16:creationId xmlns:a16="http://schemas.microsoft.com/office/drawing/2014/main" id="{B917B0E8-69AD-4869-B6CA-5AD42673C88D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16" name="AutoShape 292" descr="mail?cmd=cookie">
          <a:extLst>
            <a:ext uri="{FF2B5EF4-FFF2-40B4-BE49-F238E27FC236}">
              <a16:creationId xmlns:a16="http://schemas.microsoft.com/office/drawing/2014/main" id="{F6A1ED98-0EC0-447B-8419-8B0BA79D99A4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17" name="AutoShape 292" descr="mail?cmd=cookie">
          <a:extLst>
            <a:ext uri="{FF2B5EF4-FFF2-40B4-BE49-F238E27FC236}">
              <a16:creationId xmlns:a16="http://schemas.microsoft.com/office/drawing/2014/main" id="{EA92C376-880B-4E9A-A1A7-8B02FFCF6A09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18" name="AutoShape 292" descr="mail?cmd=cookie">
          <a:extLst>
            <a:ext uri="{FF2B5EF4-FFF2-40B4-BE49-F238E27FC236}">
              <a16:creationId xmlns:a16="http://schemas.microsoft.com/office/drawing/2014/main" id="{511C31DE-0B11-479A-A89C-11B193EDAC32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19" name="AutoShape 292" descr="mail?cmd=cookie">
          <a:extLst>
            <a:ext uri="{FF2B5EF4-FFF2-40B4-BE49-F238E27FC236}">
              <a16:creationId xmlns:a16="http://schemas.microsoft.com/office/drawing/2014/main" id="{CF4FA270-6430-4762-9204-C3236585FAD8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20" name="AutoShape 292" descr="mail?cmd=cookie">
          <a:extLst>
            <a:ext uri="{FF2B5EF4-FFF2-40B4-BE49-F238E27FC236}">
              <a16:creationId xmlns:a16="http://schemas.microsoft.com/office/drawing/2014/main" id="{D71303C3-2D9E-4659-86E7-ECDF16C4480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21" name="AutoShape 292" descr="mail?cmd=cookie">
          <a:extLst>
            <a:ext uri="{FF2B5EF4-FFF2-40B4-BE49-F238E27FC236}">
              <a16:creationId xmlns:a16="http://schemas.microsoft.com/office/drawing/2014/main" id="{3BCE5C87-BF05-4C01-BC37-6420C57736AE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22" name="AutoShape 292" descr="mail?cmd=cookie">
          <a:extLst>
            <a:ext uri="{FF2B5EF4-FFF2-40B4-BE49-F238E27FC236}">
              <a16:creationId xmlns:a16="http://schemas.microsoft.com/office/drawing/2014/main" id="{C0333FC5-E23F-4E01-8A95-E882273D311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23" name="AutoShape 292" descr="mail?cmd=cookie">
          <a:extLst>
            <a:ext uri="{FF2B5EF4-FFF2-40B4-BE49-F238E27FC236}">
              <a16:creationId xmlns:a16="http://schemas.microsoft.com/office/drawing/2014/main" id="{B5F2B357-1EF6-4205-B569-166B782EFCB5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24" name="AutoShape 292" descr="mail?cmd=cookie">
          <a:extLst>
            <a:ext uri="{FF2B5EF4-FFF2-40B4-BE49-F238E27FC236}">
              <a16:creationId xmlns:a16="http://schemas.microsoft.com/office/drawing/2014/main" id="{D034A6DC-2E0F-4B23-8109-0FDF9AAE4A7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9525" cy="104775"/>
    <xdr:sp macro="" textlink="">
      <xdr:nvSpPr>
        <xdr:cNvPr id="1625" name="AutoShape 292" descr="mail?cmd=cookie">
          <a:extLst>
            <a:ext uri="{FF2B5EF4-FFF2-40B4-BE49-F238E27FC236}">
              <a16:creationId xmlns:a16="http://schemas.microsoft.com/office/drawing/2014/main" id="{6DF15843-AA7D-4F3F-8FDC-FFF92E816C87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575881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28"/>
  <sheetViews>
    <sheetView workbookViewId="0">
      <selection activeCell="Q22" sqref="Q22"/>
    </sheetView>
  </sheetViews>
  <sheetFormatPr defaultRowHeight="15"/>
  <cols>
    <col min="1" max="1" width="0.140625" customWidth="1"/>
    <col min="2" max="2" width="9" customWidth="1"/>
    <col min="3" max="3" width="9.140625" customWidth="1"/>
    <col min="4" max="4" width="24.5703125" customWidth="1"/>
    <col min="5" max="5" width="9" customWidth="1"/>
    <col min="6" max="6" width="15.42578125" customWidth="1"/>
    <col min="7" max="7" width="11.140625" customWidth="1"/>
    <col min="8" max="8" width="14.5703125" customWidth="1"/>
    <col min="9" max="9" width="14" customWidth="1"/>
    <col min="10" max="10" width="13.5703125" customWidth="1"/>
    <col min="11" max="11" width="14.5703125" customWidth="1"/>
    <col min="12" max="12" width="11.140625" customWidth="1"/>
    <col min="13" max="13" width="12.5703125" customWidth="1"/>
    <col min="14" max="14" width="13.5703125" customWidth="1"/>
    <col min="16" max="16" width="10.140625" bestFit="1" customWidth="1"/>
    <col min="17" max="17" width="13.85546875" bestFit="1" customWidth="1"/>
  </cols>
  <sheetData>
    <row r="1" spans="1:17">
      <c r="B1" s="10" t="s">
        <v>442</v>
      </c>
    </row>
    <row r="2" spans="1:17">
      <c r="B2" s="10" t="s">
        <v>31</v>
      </c>
    </row>
    <row r="3" spans="1:17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>
      <c r="A4" s="1"/>
      <c r="B4" s="373" t="s">
        <v>0</v>
      </c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17" ht="22.5" customHeight="1">
      <c r="A5" s="1"/>
      <c r="B5" s="374" t="s">
        <v>446</v>
      </c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</row>
    <row r="6" spans="1:17" ht="41.25" customHeight="1">
      <c r="A6" s="2"/>
      <c r="B6" s="256" t="s">
        <v>1</v>
      </c>
      <c r="C6" s="256" t="s">
        <v>2</v>
      </c>
      <c r="D6" s="256" t="s">
        <v>3</v>
      </c>
      <c r="E6" s="256" t="s">
        <v>4</v>
      </c>
      <c r="F6" s="256" t="s">
        <v>5</v>
      </c>
      <c r="G6" s="257" t="s">
        <v>6</v>
      </c>
      <c r="H6" s="257" t="s">
        <v>7</v>
      </c>
      <c r="I6" s="257" t="s">
        <v>8</v>
      </c>
      <c r="J6" s="257" t="s">
        <v>9</v>
      </c>
      <c r="K6" s="257" t="s">
        <v>10</v>
      </c>
      <c r="L6" s="257" t="s">
        <v>11</v>
      </c>
      <c r="M6" s="257" t="s">
        <v>12</v>
      </c>
      <c r="N6" s="257" t="s">
        <v>13</v>
      </c>
    </row>
    <row r="7" spans="1:17" ht="20.25" customHeight="1">
      <c r="A7" s="1"/>
      <c r="B7" s="258" t="s">
        <v>14</v>
      </c>
      <c r="C7" s="259" t="s">
        <v>22</v>
      </c>
      <c r="D7" s="259" t="s">
        <v>23</v>
      </c>
      <c r="E7" s="259">
        <v>2026</v>
      </c>
      <c r="F7" s="260" t="s">
        <v>15</v>
      </c>
      <c r="G7" s="261">
        <v>6000000</v>
      </c>
      <c r="H7" s="261">
        <v>4494751000</v>
      </c>
      <c r="I7" s="261">
        <v>17135769000</v>
      </c>
      <c r="J7" s="261">
        <v>2822250000</v>
      </c>
      <c r="K7" s="261">
        <v>4448313000</v>
      </c>
      <c r="L7" s="261">
        <v>10000000</v>
      </c>
      <c r="M7" s="261">
        <v>700000000</v>
      </c>
      <c r="N7" s="262">
        <f>H7+I7+J7+K7+L7+M7+G7</f>
        <v>29617083000</v>
      </c>
    </row>
    <row r="8" spans="1:17" ht="19.5" customHeight="1">
      <c r="A8" s="1"/>
      <c r="B8" s="258" t="s">
        <v>14</v>
      </c>
      <c r="C8" s="259" t="s">
        <v>22</v>
      </c>
      <c r="D8" s="259" t="s">
        <v>23</v>
      </c>
      <c r="E8" s="259">
        <v>2026</v>
      </c>
      <c r="F8" s="260" t="s">
        <v>16</v>
      </c>
      <c r="G8" s="261">
        <v>6000000</v>
      </c>
      <c r="H8" s="261">
        <v>4494751000</v>
      </c>
      <c r="I8" s="261">
        <v>17135769000</v>
      </c>
      <c r="J8" s="261">
        <v>2822250000</v>
      </c>
      <c r="K8" s="261">
        <v>4448313000</v>
      </c>
      <c r="L8" s="263">
        <v>10000000</v>
      </c>
      <c r="M8" s="263">
        <f>M7+29000000-100000</f>
        <v>728900000</v>
      </c>
      <c r="N8" s="263">
        <f t="shared" ref="N8:N13" si="0">H8+I8+J8+K8+L8+M8+G8</f>
        <v>29645983000</v>
      </c>
    </row>
    <row r="9" spans="1:17" ht="19.5" customHeight="1">
      <c r="A9" s="1"/>
      <c r="B9" s="258" t="s">
        <v>14</v>
      </c>
      <c r="C9" s="259" t="s">
        <v>22</v>
      </c>
      <c r="D9" s="259" t="s">
        <v>23</v>
      </c>
      <c r="E9" s="259">
        <v>2026</v>
      </c>
      <c r="F9" s="260" t="s">
        <v>17</v>
      </c>
      <c r="G9" s="263">
        <v>0</v>
      </c>
      <c r="H9" s="263">
        <f>396382919+478502920</f>
        <v>874885839</v>
      </c>
      <c r="I9" s="263">
        <v>5485532340</v>
      </c>
      <c r="J9" s="263">
        <v>886368336</v>
      </c>
      <c r="K9" s="263">
        <v>1020873583</v>
      </c>
      <c r="L9" s="263">
        <v>6316718</v>
      </c>
      <c r="M9" s="263">
        <v>311847235</v>
      </c>
      <c r="N9" s="263">
        <f t="shared" si="0"/>
        <v>8585824051</v>
      </c>
    </row>
    <row r="10" spans="1:17" ht="20.25" customHeight="1">
      <c r="A10" s="1"/>
      <c r="B10" s="258" t="s">
        <v>14</v>
      </c>
      <c r="C10" s="259" t="s">
        <v>22</v>
      </c>
      <c r="D10" s="259" t="s">
        <v>23</v>
      </c>
      <c r="E10" s="259">
        <v>2026</v>
      </c>
      <c r="F10" s="260" t="s">
        <v>18</v>
      </c>
      <c r="G10" s="263">
        <v>0</v>
      </c>
      <c r="H10" s="263">
        <v>148854842</v>
      </c>
      <c r="I10" s="263"/>
      <c r="J10" s="263"/>
      <c r="K10" s="263">
        <v>1617821054</v>
      </c>
      <c r="L10" s="263"/>
      <c r="M10" s="263"/>
      <c r="N10" s="263">
        <f t="shared" si="0"/>
        <v>1766675896</v>
      </c>
      <c r="Q10" s="27"/>
    </row>
    <row r="11" spans="1:17" ht="21" customHeight="1">
      <c r="A11" s="1"/>
      <c r="B11" s="258" t="s">
        <v>14</v>
      </c>
      <c r="C11" s="259"/>
      <c r="D11" s="259" t="s">
        <v>19</v>
      </c>
      <c r="E11" s="259">
        <v>2026</v>
      </c>
      <c r="F11" s="260"/>
      <c r="G11" s="263">
        <f>G8-G9</f>
        <v>6000000</v>
      </c>
      <c r="H11" s="263">
        <f>H8-H9</f>
        <v>3619865161</v>
      </c>
      <c r="I11" s="263">
        <f t="shared" ref="I11:M11" si="1">I8-I9</f>
        <v>11650236660</v>
      </c>
      <c r="J11" s="263">
        <f t="shared" si="1"/>
        <v>1935881664</v>
      </c>
      <c r="K11" s="263">
        <f t="shared" si="1"/>
        <v>3427439417</v>
      </c>
      <c r="L11" s="263">
        <f t="shared" si="1"/>
        <v>3683282</v>
      </c>
      <c r="M11" s="263">
        <f t="shared" si="1"/>
        <v>417052765</v>
      </c>
      <c r="N11" s="263">
        <f t="shared" si="0"/>
        <v>21060158949</v>
      </c>
      <c r="Q11" s="27"/>
    </row>
    <row r="12" spans="1:17">
      <c r="A12" s="1"/>
      <c r="B12" s="258" t="s">
        <v>14</v>
      </c>
      <c r="C12" s="259"/>
      <c r="D12" s="259" t="s">
        <v>20</v>
      </c>
      <c r="E12" s="259">
        <v>2026</v>
      </c>
      <c r="F12" s="260"/>
      <c r="G12" s="263">
        <f>G9/G8*100</f>
        <v>0</v>
      </c>
      <c r="H12" s="263">
        <f>H9/H8*100</f>
        <v>19.46461192177275</v>
      </c>
      <c r="I12" s="263">
        <f t="shared" ref="I12:M12" si="2">I9/I8*100</f>
        <v>32.012174884010165</v>
      </c>
      <c r="J12" s="263">
        <f t="shared" si="2"/>
        <v>31.406442944459208</v>
      </c>
      <c r="K12" s="263">
        <f t="shared" si="2"/>
        <v>22.949679642597093</v>
      </c>
      <c r="L12" s="263">
        <f t="shared" si="2"/>
        <v>63.167180000000002</v>
      </c>
      <c r="M12" s="263">
        <f t="shared" si="2"/>
        <v>42.783267252023599</v>
      </c>
      <c r="N12" s="263">
        <f>N9/N8*100</f>
        <v>28.961171741210268</v>
      </c>
    </row>
    <row r="13" spans="1:17">
      <c r="A13" s="1"/>
      <c r="B13" s="258" t="s">
        <v>14</v>
      </c>
      <c r="C13" s="259"/>
      <c r="D13" s="259" t="s">
        <v>21</v>
      </c>
      <c r="E13" s="259">
        <v>2026</v>
      </c>
      <c r="F13" s="260" t="s">
        <v>17</v>
      </c>
      <c r="G13" s="263">
        <v>0</v>
      </c>
      <c r="H13" s="263">
        <v>2197112</v>
      </c>
      <c r="I13" s="263">
        <v>0</v>
      </c>
      <c r="J13" s="263">
        <v>0</v>
      </c>
      <c r="K13" s="263">
        <f>764233+18321549</f>
        <v>19085782</v>
      </c>
      <c r="L13" s="263">
        <v>0</v>
      </c>
      <c r="M13" s="263">
        <v>0</v>
      </c>
      <c r="N13" s="263">
        <f t="shared" si="0"/>
        <v>21282894</v>
      </c>
    </row>
    <row r="14" spans="1:17">
      <c r="A14" s="1"/>
      <c r="B14" s="258" t="s">
        <v>14</v>
      </c>
      <c r="C14" s="259"/>
      <c r="D14" s="259" t="s">
        <v>24</v>
      </c>
      <c r="E14" s="259">
        <v>2026</v>
      </c>
      <c r="F14" s="260" t="s">
        <v>15</v>
      </c>
      <c r="G14" s="263">
        <v>12432</v>
      </c>
      <c r="H14" s="263"/>
      <c r="I14" s="263"/>
      <c r="J14" s="263"/>
      <c r="K14" s="263"/>
      <c r="L14" s="263"/>
      <c r="M14" s="263"/>
      <c r="N14" s="263">
        <v>0</v>
      </c>
    </row>
    <row r="15" spans="1:17">
      <c r="A15" s="1"/>
      <c r="B15" s="258" t="s">
        <v>14</v>
      </c>
      <c r="C15" s="259"/>
      <c r="D15" s="259" t="s">
        <v>24</v>
      </c>
      <c r="E15" s="259">
        <v>2026</v>
      </c>
      <c r="F15" s="260" t="s">
        <v>16</v>
      </c>
      <c r="G15" s="261">
        <v>12432</v>
      </c>
      <c r="H15" s="261"/>
      <c r="I15" s="261"/>
      <c r="J15" s="261"/>
      <c r="K15" s="261"/>
      <c r="L15" s="261"/>
      <c r="M15" s="261"/>
      <c r="N15" s="262">
        <v>0</v>
      </c>
    </row>
    <row r="16" spans="1:17">
      <c r="A16" s="1"/>
      <c r="B16" s="258" t="s">
        <v>14</v>
      </c>
      <c r="C16" s="259"/>
      <c r="D16" s="259" t="s">
        <v>24</v>
      </c>
      <c r="E16" s="259">
        <v>2026</v>
      </c>
      <c r="F16" s="260" t="s">
        <v>25</v>
      </c>
      <c r="G16" s="263">
        <v>11462</v>
      </c>
      <c r="H16" s="261"/>
      <c r="I16" s="261"/>
      <c r="J16" s="261"/>
      <c r="K16" s="261"/>
      <c r="L16" s="261"/>
      <c r="M16" s="261"/>
      <c r="N16" s="262">
        <v>0</v>
      </c>
    </row>
    <row r="17" spans="1:16">
      <c r="A17" s="1"/>
      <c r="B17" s="4"/>
      <c r="C17" s="5"/>
      <c r="D17" s="5"/>
      <c r="E17" s="5"/>
      <c r="F17" s="6"/>
      <c r="G17" s="9"/>
      <c r="H17" s="7"/>
      <c r="I17" s="7"/>
      <c r="J17" s="7"/>
      <c r="K17" s="7"/>
      <c r="L17" s="7"/>
      <c r="M17" s="7"/>
      <c r="N17" s="8"/>
      <c r="P17" s="27"/>
    </row>
    <row r="18" spans="1:16">
      <c r="A18" s="1"/>
      <c r="B18" s="4"/>
      <c r="C18" s="5"/>
      <c r="D18" s="5"/>
      <c r="E18" s="5"/>
      <c r="F18" s="6"/>
      <c r="G18" s="9"/>
      <c r="H18" s="7"/>
      <c r="I18" s="7"/>
      <c r="J18" s="7"/>
      <c r="K18" s="7"/>
      <c r="L18" s="7"/>
      <c r="M18" s="7"/>
      <c r="N18" s="8"/>
    </row>
    <row r="19" spans="1:16">
      <c r="A19" s="377"/>
      <c r="B19" s="37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>
      <c r="A20" s="1"/>
      <c r="B20" s="378" t="s">
        <v>26</v>
      </c>
      <c r="C20" s="378"/>
      <c r="D20" s="378"/>
      <c r="E20" s="3" t="s">
        <v>27</v>
      </c>
      <c r="F20" s="375"/>
      <c r="G20" s="375"/>
      <c r="I20" s="378" t="s">
        <v>28</v>
      </c>
      <c r="J20" s="378"/>
      <c r="K20" s="378"/>
      <c r="L20" s="3" t="s">
        <v>27</v>
      </c>
      <c r="M20" s="375"/>
      <c r="N20" s="375"/>
    </row>
    <row r="21" spans="1:16">
      <c r="A21" s="1"/>
      <c r="B21" s="378"/>
      <c r="C21" s="378"/>
      <c r="D21" s="378"/>
      <c r="E21" s="3" t="s">
        <v>29</v>
      </c>
      <c r="F21" s="376"/>
      <c r="G21" s="376"/>
      <c r="I21" s="378"/>
      <c r="J21" s="378"/>
      <c r="K21" s="378"/>
      <c r="L21" s="3" t="s">
        <v>29</v>
      </c>
      <c r="M21" s="376"/>
      <c r="N21" s="376"/>
    </row>
    <row r="22" spans="1:16">
      <c r="A22" s="1"/>
      <c r="B22" s="378"/>
      <c r="C22" s="378"/>
      <c r="D22" s="378"/>
      <c r="E22" s="3" t="s">
        <v>30</v>
      </c>
      <c r="F22" s="376"/>
      <c r="G22" s="376"/>
      <c r="I22" s="378"/>
      <c r="J22" s="378"/>
      <c r="K22" s="378"/>
      <c r="L22" s="3" t="s">
        <v>30</v>
      </c>
      <c r="M22" s="376"/>
      <c r="N22" s="376"/>
    </row>
    <row r="23" spans="1:16">
      <c r="A23" s="1"/>
      <c r="B23" s="377"/>
      <c r="C23" s="37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8" spans="1:16">
      <c r="G28" s="27"/>
    </row>
  </sheetData>
  <mergeCells count="12">
    <mergeCell ref="F22:G22"/>
    <mergeCell ref="M22:N22"/>
    <mergeCell ref="B23:C23"/>
    <mergeCell ref="B20:D22"/>
    <mergeCell ref="I20:K22"/>
    <mergeCell ref="F20:G20"/>
    <mergeCell ref="B4:N4"/>
    <mergeCell ref="B5:N5"/>
    <mergeCell ref="M20:N20"/>
    <mergeCell ref="F21:G21"/>
    <mergeCell ref="M21:N21"/>
    <mergeCell ref="A19:B19"/>
  </mergeCells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7140-4AE9-4F65-84AE-027D7536827B}">
  <dimension ref="A1:S133"/>
  <sheetViews>
    <sheetView zoomScale="110" zoomScaleNormal="110" workbookViewId="0">
      <pane xSplit="3" ySplit="13" topLeftCell="D121" activePane="bottomRight" state="frozen"/>
      <selection pane="topRight" activeCell="D1" sqref="D1"/>
      <selection pane="bottomLeft" activeCell="A14" sqref="A14"/>
      <selection pane="bottomRight" activeCell="H135" sqref="H135"/>
    </sheetView>
  </sheetViews>
  <sheetFormatPr defaultRowHeight="15"/>
  <cols>
    <col min="1" max="1" width="9.85546875" customWidth="1"/>
    <col min="2" max="2" width="36.5703125" customWidth="1"/>
    <col min="3" max="3" width="16" customWidth="1"/>
    <col min="4" max="4" width="6.5703125" customWidth="1"/>
    <col min="5" max="5" width="12.28515625" customWidth="1"/>
    <col min="6" max="6" width="7.140625" customWidth="1"/>
    <col min="7" max="7" width="12.7109375" customWidth="1"/>
    <col min="8" max="8" width="5" customWidth="1"/>
    <col min="9" max="9" width="12.85546875" customWidth="1"/>
    <col min="10" max="10" width="13.7109375" customWidth="1"/>
    <col min="11" max="11" width="7.7109375" customWidth="1"/>
    <col min="12" max="12" width="12.42578125" customWidth="1"/>
    <col min="13" max="13" width="7.7109375" customWidth="1"/>
    <col min="15" max="15" width="11.28515625" bestFit="1" customWidth="1"/>
  </cols>
  <sheetData>
    <row r="1" spans="1:13">
      <c r="A1" s="10" t="s">
        <v>442</v>
      </c>
    </row>
    <row r="2" spans="1:13">
      <c r="A2" s="10" t="s">
        <v>31</v>
      </c>
    </row>
    <row r="3" spans="1:1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379" t="s">
        <v>32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</row>
    <row r="5" spans="1:13">
      <c r="A5" s="380" t="s">
        <v>446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</row>
    <row r="6" spans="1:13">
      <c r="A6" s="381" t="s">
        <v>33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</row>
    <row r="7" spans="1:13">
      <c r="A7" s="382" t="s">
        <v>34</v>
      </c>
      <c r="B7" s="383" t="s">
        <v>518</v>
      </c>
      <c r="C7" s="383"/>
      <c r="D7" s="383"/>
      <c r="E7" s="384" t="s">
        <v>35</v>
      </c>
      <c r="F7" s="384"/>
      <c r="G7" s="383" t="s">
        <v>14</v>
      </c>
      <c r="H7" s="383"/>
      <c r="I7" s="383"/>
      <c r="J7" s="383"/>
      <c r="K7" s="383"/>
      <c r="L7" s="383"/>
      <c r="M7" s="383"/>
    </row>
    <row r="8" spans="1:13">
      <c r="A8" s="382"/>
      <c r="B8" s="383"/>
      <c r="C8" s="383"/>
      <c r="D8" s="383"/>
      <c r="E8" s="384"/>
      <c r="F8" s="384"/>
      <c r="G8" s="383"/>
      <c r="H8" s="383"/>
      <c r="I8" s="383"/>
      <c r="J8" s="383"/>
      <c r="K8" s="383"/>
      <c r="L8" s="383"/>
      <c r="M8" s="383"/>
    </row>
    <row r="9" spans="1:13" ht="24.75" customHeight="1">
      <c r="A9" s="269" t="s">
        <v>484</v>
      </c>
      <c r="B9" s="383" t="s">
        <v>23</v>
      </c>
      <c r="C9" s="383"/>
      <c r="D9" s="383"/>
      <c r="E9" s="384" t="s">
        <v>37</v>
      </c>
      <c r="F9" s="384"/>
      <c r="G9" s="383" t="s">
        <v>22</v>
      </c>
      <c r="H9" s="383"/>
      <c r="I9" s="383"/>
      <c r="J9" s="383"/>
      <c r="K9" s="383"/>
      <c r="L9" s="383"/>
      <c r="M9" s="383"/>
    </row>
    <row r="10" spans="1:13">
      <c r="A10" s="385" t="s">
        <v>38</v>
      </c>
      <c r="B10" s="385"/>
      <c r="C10" s="383" t="s">
        <v>39</v>
      </c>
      <c r="D10" s="383"/>
      <c r="E10" s="383"/>
      <c r="F10" s="383"/>
      <c r="G10" s="383"/>
      <c r="H10" s="383"/>
      <c r="I10" s="383"/>
      <c r="J10" s="383"/>
      <c r="K10" s="383"/>
      <c r="L10" s="383"/>
      <c r="M10" s="383"/>
    </row>
    <row r="11" spans="1:13" ht="21" customHeight="1">
      <c r="A11" s="385"/>
      <c r="B11" s="385"/>
      <c r="C11" s="265" t="s">
        <v>40</v>
      </c>
      <c r="D11" s="266">
        <v>2025</v>
      </c>
      <c r="E11" s="386" t="s">
        <v>41</v>
      </c>
      <c r="F11" s="386"/>
      <c r="G11" s="386" t="s">
        <v>41</v>
      </c>
      <c r="H11" s="386"/>
      <c r="I11" s="268" t="s">
        <v>41</v>
      </c>
      <c r="J11" s="386" t="s">
        <v>41</v>
      </c>
      <c r="K11" s="386"/>
      <c r="L11" s="387" t="s">
        <v>42</v>
      </c>
      <c r="M11" s="387" t="s">
        <v>43</v>
      </c>
    </row>
    <row r="12" spans="1:13" ht="63">
      <c r="A12" s="385"/>
      <c r="B12" s="385"/>
      <c r="C12" s="268" t="s">
        <v>44</v>
      </c>
      <c r="D12" s="268" t="s">
        <v>45</v>
      </c>
      <c r="E12" s="268" t="s">
        <v>448</v>
      </c>
      <c r="F12" s="268" t="s">
        <v>45</v>
      </c>
      <c r="G12" s="268" t="s">
        <v>449</v>
      </c>
      <c r="H12" s="268" t="s">
        <v>45</v>
      </c>
      <c r="I12" s="268" t="s">
        <v>46</v>
      </c>
      <c r="J12" s="268" t="s">
        <v>47</v>
      </c>
      <c r="K12" s="268" t="s">
        <v>45</v>
      </c>
      <c r="L12" s="387"/>
      <c r="M12" s="387"/>
    </row>
    <row r="13" spans="1:13">
      <c r="A13" s="385"/>
      <c r="B13" s="385"/>
      <c r="C13" s="267" t="s">
        <v>48</v>
      </c>
      <c r="D13" s="267" t="s">
        <v>49</v>
      </c>
      <c r="E13" s="267" t="s">
        <v>50</v>
      </c>
      <c r="F13" s="267" t="s">
        <v>51</v>
      </c>
      <c r="G13" s="267" t="s">
        <v>52</v>
      </c>
      <c r="H13" s="267" t="s">
        <v>53</v>
      </c>
      <c r="I13" s="267" t="s">
        <v>54</v>
      </c>
      <c r="J13" s="267" t="s">
        <v>55</v>
      </c>
      <c r="K13" s="267" t="s">
        <v>56</v>
      </c>
      <c r="L13" s="267" t="s">
        <v>57</v>
      </c>
      <c r="M13" s="267" t="s">
        <v>58</v>
      </c>
    </row>
    <row r="14" spans="1:13" ht="15" customHeight="1">
      <c r="A14" s="389" t="s">
        <v>59</v>
      </c>
      <c r="B14" s="38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5" customHeight="1">
      <c r="A15" s="14" t="s">
        <v>60</v>
      </c>
      <c r="B15" s="15" t="s">
        <v>61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5" customHeight="1">
      <c r="A16" s="16" t="s">
        <v>62</v>
      </c>
      <c r="B16" s="17" t="s">
        <v>63</v>
      </c>
      <c r="C16" s="19">
        <v>16066032825</v>
      </c>
      <c r="D16" s="71">
        <f>C16/C31*100</f>
        <v>64.401297441504695</v>
      </c>
      <c r="E16" s="19">
        <v>17135769000</v>
      </c>
      <c r="F16" s="71">
        <f>E16/E31*100</f>
        <v>57.857720154277182</v>
      </c>
      <c r="G16" s="19">
        <f>E16+I16</f>
        <v>17135769000</v>
      </c>
      <c r="H16" s="71">
        <f>G16/G31*100</f>
        <v>57.801318310140026</v>
      </c>
      <c r="I16" s="19">
        <v>0</v>
      </c>
      <c r="J16" s="33">
        <v>5485532340</v>
      </c>
      <c r="K16" s="71">
        <f>J16/J31*100</f>
        <v>63.890574829111415</v>
      </c>
      <c r="L16" s="19">
        <f>G16-J16</f>
        <v>11650236660</v>
      </c>
      <c r="M16" s="20">
        <f>J16/G16*100</f>
        <v>32.012174884010165</v>
      </c>
    </row>
    <row r="17" spans="1:13" ht="15" customHeight="1">
      <c r="A17" s="16" t="s">
        <v>64</v>
      </c>
      <c r="B17" s="17" t="s">
        <v>65</v>
      </c>
      <c r="C17" s="19">
        <v>2578850214</v>
      </c>
      <c r="D17" s="71">
        <f>C17/C31*100</f>
        <v>10.337418172734379</v>
      </c>
      <c r="E17" s="19">
        <v>2822250000</v>
      </c>
      <c r="F17" s="71">
        <f>E17/E31*100</f>
        <v>9.5291288476991483</v>
      </c>
      <c r="G17" s="19">
        <f t="shared" ref="G17:G22" si="0">E17+I17</f>
        <v>2822250000</v>
      </c>
      <c r="H17" s="71">
        <f>G17/G31*100</f>
        <v>9.5198395006837853</v>
      </c>
      <c r="I17" s="19">
        <v>0</v>
      </c>
      <c r="J17" s="19">
        <v>886368336</v>
      </c>
      <c r="K17" s="71">
        <f>J17/J31*100</f>
        <v>10.323625673376846</v>
      </c>
      <c r="L17" s="19">
        <f t="shared" ref="L17:L28" si="1">G17-J17</f>
        <v>1935881664</v>
      </c>
      <c r="M17" s="20">
        <f t="shared" ref="M17:M18" si="2">J17/G17*100</f>
        <v>31.406442944459208</v>
      </c>
    </row>
    <row r="18" spans="1:13" ht="15" customHeight="1">
      <c r="A18" s="16" t="s">
        <v>66</v>
      </c>
      <c r="B18" s="17" t="s">
        <v>67</v>
      </c>
      <c r="C18" s="19">
        <v>4260565040</v>
      </c>
      <c r="D18" s="71">
        <f>C18/C31*100</f>
        <v>17.078635366843674</v>
      </c>
      <c r="E18" s="19">
        <v>4448313000</v>
      </c>
      <c r="F18" s="71">
        <f>E18/E31*100</f>
        <v>15.019416328069852</v>
      </c>
      <c r="G18" s="19">
        <f t="shared" si="0"/>
        <v>4448313000</v>
      </c>
      <c r="H18" s="71">
        <f>G18/G31*100</f>
        <v>15.004774845887214</v>
      </c>
      <c r="I18" s="19">
        <v>0</v>
      </c>
      <c r="J18" s="19">
        <v>1020783733</v>
      </c>
      <c r="K18" s="71">
        <f>J18/J31*100</f>
        <v>11.889176006129642</v>
      </c>
      <c r="L18" s="19">
        <f t="shared" si="1"/>
        <v>3427529267</v>
      </c>
      <c r="M18" s="20">
        <f t="shared" si="2"/>
        <v>22.947659775739702</v>
      </c>
    </row>
    <row r="19" spans="1:13" ht="15" customHeight="1">
      <c r="A19" s="16" t="s">
        <v>68</v>
      </c>
      <c r="B19" s="17" t="s">
        <v>69</v>
      </c>
      <c r="C19" s="19">
        <v>0</v>
      </c>
      <c r="D19" s="71">
        <v>0</v>
      </c>
      <c r="E19" s="19">
        <v>0</v>
      </c>
      <c r="F19" s="71">
        <v>0</v>
      </c>
      <c r="G19" s="19">
        <v>0</v>
      </c>
      <c r="H19" s="71">
        <v>0</v>
      </c>
      <c r="I19" s="19">
        <v>0</v>
      </c>
      <c r="J19" s="19"/>
      <c r="K19" s="71">
        <v>0</v>
      </c>
      <c r="L19" s="19">
        <f t="shared" si="1"/>
        <v>0</v>
      </c>
      <c r="M19" s="73"/>
    </row>
    <row r="20" spans="1:13" ht="15" customHeight="1">
      <c r="A20" s="16" t="s">
        <v>70</v>
      </c>
      <c r="B20" s="17" t="s">
        <v>71</v>
      </c>
      <c r="C20" s="19">
        <v>0</v>
      </c>
      <c r="D20" s="71">
        <v>0</v>
      </c>
      <c r="E20" s="19">
        <v>0</v>
      </c>
      <c r="F20" s="71">
        <v>0</v>
      </c>
      <c r="G20" s="19">
        <v>0</v>
      </c>
      <c r="H20" s="71">
        <v>0</v>
      </c>
      <c r="I20" s="19">
        <v>0</v>
      </c>
      <c r="J20" s="19"/>
      <c r="K20" s="71">
        <v>0</v>
      </c>
      <c r="L20" s="19">
        <f t="shared" si="1"/>
        <v>0</v>
      </c>
      <c r="M20" s="73"/>
    </row>
    <row r="21" spans="1:13" ht="15" customHeight="1">
      <c r="A21" s="16" t="s">
        <v>72</v>
      </c>
      <c r="B21" s="17" t="s">
        <v>73</v>
      </c>
      <c r="C21" s="19">
        <v>6371073</v>
      </c>
      <c r="D21" s="71">
        <f>C21/C31</f>
        <v>2.5538685982022427E-4</v>
      </c>
      <c r="E21" s="19">
        <v>10000000</v>
      </c>
      <c r="F21" s="71">
        <f>E21/E31</f>
        <v>3.3764297449549637E-4</v>
      </c>
      <c r="G21" s="19">
        <f t="shared" si="0"/>
        <v>10000000</v>
      </c>
      <c r="H21" s="71">
        <f>G21/G31</f>
        <v>3.3731382764403528E-4</v>
      </c>
      <c r="I21" s="19">
        <v>0</v>
      </c>
      <c r="J21" s="19">
        <v>6316718</v>
      </c>
      <c r="K21" s="71">
        <f>J21/J31</f>
        <v>7.3571482043873068E-4</v>
      </c>
      <c r="L21" s="19">
        <f t="shared" si="1"/>
        <v>3683282</v>
      </c>
      <c r="M21" s="20">
        <f>J21/G21*100</f>
        <v>63.167180000000002</v>
      </c>
    </row>
    <row r="22" spans="1:13" ht="15" customHeight="1">
      <c r="A22" s="16" t="s">
        <v>74</v>
      </c>
      <c r="B22" s="17" t="s">
        <v>75</v>
      </c>
      <c r="C22" s="19">
        <v>834684793</v>
      </c>
      <c r="D22" s="71">
        <f>C22/C31*100</f>
        <v>3.3458654173945881</v>
      </c>
      <c r="E22" s="19">
        <v>700000000</v>
      </c>
      <c r="F22" s="71">
        <f>E22/E31*100</f>
        <v>2.3635008214684747</v>
      </c>
      <c r="G22" s="19">
        <f t="shared" si="0"/>
        <v>728900000</v>
      </c>
      <c r="H22" s="71">
        <f>G22/G31*100</f>
        <v>2.4586804896973731</v>
      </c>
      <c r="I22" s="19">
        <v>28900000</v>
      </c>
      <c r="J22" s="19">
        <v>311937085</v>
      </c>
      <c r="K22" s="71">
        <f>J22/J31*100</f>
        <v>3.6331641918945259</v>
      </c>
      <c r="L22" s="19">
        <f t="shared" si="1"/>
        <v>416962915</v>
      </c>
      <c r="M22" s="20">
        <f>J22/G22*100</f>
        <v>42.795594045822469</v>
      </c>
    </row>
    <row r="23" spans="1:13" ht="15" customHeight="1">
      <c r="A23" s="21"/>
      <c r="B23" s="22" t="s">
        <v>76</v>
      </c>
      <c r="C23" s="23">
        <f t="shared" ref="C23" si="3">SUM(C16:C22)</f>
        <v>23746503945</v>
      </c>
      <c r="D23" s="72">
        <f>SUM(D16:D22)</f>
        <v>95.163471785337151</v>
      </c>
      <c r="E23" s="23">
        <f t="shared" ref="E23:L23" si="4">SUM(E16:E22)</f>
        <v>25116332000</v>
      </c>
      <c r="F23" s="72">
        <f t="shared" si="4"/>
        <v>84.77010379448916</v>
      </c>
      <c r="G23" s="23">
        <f t="shared" si="4"/>
        <v>25145232000</v>
      </c>
      <c r="H23" s="72">
        <f t="shared" si="4"/>
        <v>84.784950460236033</v>
      </c>
      <c r="I23" s="23">
        <f t="shared" si="4"/>
        <v>28900000</v>
      </c>
      <c r="J23" s="23">
        <f t="shared" si="4"/>
        <v>7710938212</v>
      </c>
      <c r="K23" s="72">
        <f t="shared" si="4"/>
        <v>89.737276415332872</v>
      </c>
      <c r="L23" s="23">
        <f t="shared" si="4"/>
        <v>17434293788</v>
      </c>
      <c r="M23" s="74">
        <f t="shared" ref="M23:M29" si="5">J23/G23</f>
        <v>0.30665607746231971</v>
      </c>
    </row>
    <row r="24" spans="1:13" ht="15" customHeight="1">
      <c r="A24" s="16" t="s">
        <v>77</v>
      </c>
      <c r="B24" s="17" t="s">
        <v>78</v>
      </c>
      <c r="C24" s="19">
        <v>3812000</v>
      </c>
      <c r="D24" s="71">
        <f>C24/C31*100</f>
        <v>1.5280545516190052E-2</v>
      </c>
      <c r="E24" s="19">
        <v>6000000</v>
      </c>
      <c r="F24" s="71">
        <f>E24/E31*100</f>
        <v>2.0258578469729782E-2</v>
      </c>
      <c r="G24" s="19">
        <f>E24+I24</f>
        <v>6000000</v>
      </c>
      <c r="H24" s="71">
        <f>G24/G31*100</f>
        <v>2.023882965864212E-2</v>
      </c>
      <c r="I24" s="19">
        <v>0</v>
      </c>
      <c r="J24" s="19">
        <v>0</v>
      </c>
      <c r="K24" s="71">
        <f>J24/J31*100</f>
        <v>0</v>
      </c>
      <c r="L24" s="19">
        <f t="shared" si="1"/>
        <v>6000000</v>
      </c>
      <c r="M24" s="73">
        <f t="shared" si="5"/>
        <v>0</v>
      </c>
    </row>
    <row r="25" spans="1:13" ht="15" customHeight="1">
      <c r="A25" s="16" t="s">
        <v>79</v>
      </c>
      <c r="B25" s="17" t="s">
        <v>80</v>
      </c>
      <c r="C25" s="19">
        <v>1095600772</v>
      </c>
      <c r="D25" s="71">
        <f>C25/C31*100</f>
        <v>4.3917569423187199</v>
      </c>
      <c r="E25" s="19">
        <f>1169751000+1025000000</f>
        <v>2194751000</v>
      </c>
      <c r="F25" s="71">
        <f>E25/E31*100</f>
        <v>7.4104225591696524</v>
      </c>
      <c r="G25" s="19">
        <f>E25+I25</f>
        <v>2194751000</v>
      </c>
      <c r="H25" s="71">
        <f>G25/G31*100</f>
        <v>7.4031986053557404</v>
      </c>
      <c r="I25" s="19">
        <v>0</v>
      </c>
      <c r="J25" s="19">
        <v>396382919</v>
      </c>
      <c r="K25" s="71">
        <f>J25/J31*100</f>
        <v>4.6167137440212604</v>
      </c>
      <c r="L25" s="19">
        <f t="shared" si="1"/>
        <v>1798368081</v>
      </c>
      <c r="M25" s="20">
        <f>J25/G25*100</f>
        <v>18.06049611094835</v>
      </c>
    </row>
    <row r="26" spans="1:13" ht="25.5" customHeight="1">
      <c r="A26" s="21"/>
      <c r="B26" s="36" t="s">
        <v>81</v>
      </c>
      <c r="C26" s="23">
        <f t="shared" ref="C26" si="6">SUM(C24:C25)</f>
        <v>1099412772</v>
      </c>
      <c r="D26" s="72">
        <f>SUM(D24:D25)</f>
        <v>4.4070374878349101</v>
      </c>
      <c r="E26" s="23">
        <f t="shared" ref="E26:L26" si="7">SUM(E24:E25)</f>
        <v>2200751000</v>
      </c>
      <c r="F26" s="72">
        <f t="shared" si="7"/>
        <v>7.4306811376393824</v>
      </c>
      <c r="G26" s="23">
        <f t="shared" si="7"/>
        <v>2200751000</v>
      </c>
      <c r="H26" s="72">
        <f t="shared" si="7"/>
        <v>7.4234374350143826</v>
      </c>
      <c r="I26" s="23">
        <f t="shared" si="7"/>
        <v>0</v>
      </c>
      <c r="J26" s="23">
        <f t="shared" si="7"/>
        <v>396382919</v>
      </c>
      <c r="K26" s="72">
        <f t="shared" si="7"/>
        <v>4.6167137440212604</v>
      </c>
      <c r="L26" s="23">
        <f t="shared" si="7"/>
        <v>1804368081</v>
      </c>
      <c r="M26" s="74">
        <f t="shared" si="5"/>
        <v>0.18011257020898774</v>
      </c>
    </row>
    <row r="27" spans="1:13" ht="15" customHeight="1">
      <c r="A27" s="16" t="s">
        <v>77</v>
      </c>
      <c r="B27" s="17" t="s">
        <v>78</v>
      </c>
      <c r="C27" s="19">
        <v>0</v>
      </c>
      <c r="D27" s="71">
        <v>0</v>
      </c>
      <c r="E27" s="19">
        <v>0</v>
      </c>
      <c r="F27" s="71">
        <v>0</v>
      </c>
      <c r="G27" s="19">
        <v>0</v>
      </c>
      <c r="H27" s="71">
        <v>0</v>
      </c>
      <c r="I27" s="19">
        <f t="shared" ref="I27" si="8">G27-E27</f>
        <v>0</v>
      </c>
      <c r="J27" s="19"/>
      <c r="K27" s="71">
        <v>0</v>
      </c>
      <c r="L27" s="19">
        <f t="shared" si="1"/>
        <v>0</v>
      </c>
      <c r="M27" s="73"/>
    </row>
    <row r="28" spans="1:13" ht="15" customHeight="1">
      <c r="A28" s="16" t="s">
        <v>79</v>
      </c>
      <c r="B28" s="17" t="s">
        <v>80</v>
      </c>
      <c r="C28" s="19">
        <v>100836630</v>
      </c>
      <c r="D28" s="71">
        <f>C28/C31*100</f>
        <v>0.40420742770572277</v>
      </c>
      <c r="E28" s="19">
        <v>2300000000</v>
      </c>
      <c r="F28" s="71">
        <f>E28/E31*100</f>
        <v>7.7657884133964172</v>
      </c>
      <c r="G28" s="19">
        <f>E28+I28</f>
        <v>2300000000</v>
      </c>
      <c r="H28" s="71">
        <f>G28/G31*100</f>
        <v>7.7582180358128108</v>
      </c>
      <c r="I28" s="19">
        <v>0</v>
      </c>
      <c r="J28" s="33">
        <v>478502920</v>
      </c>
      <c r="K28" s="71">
        <f>J28/J31*100</f>
        <v>5.5731740734224369</v>
      </c>
      <c r="L28" s="19">
        <f t="shared" si="1"/>
        <v>1821497080</v>
      </c>
      <c r="M28" s="20">
        <f>J28/G28*100</f>
        <v>20.804474782608693</v>
      </c>
    </row>
    <row r="29" spans="1:13" ht="15" customHeight="1">
      <c r="A29" s="21"/>
      <c r="B29" s="22" t="s">
        <v>82</v>
      </c>
      <c r="C29" s="23">
        <f>C27+C28</f>
        <v>100836630</v>
      </c>
      <c r="D29" s="72">
        <f>SUM(D27:D28)</f>
        <v>0.40420742770572277</v>
      </c>
      <c r="E29" s="23">
        <f t="shared" ref="E29:L29" si="9">SUM(E27:E28)</f>
        <v>2300000000</v>
      </c>
      <c r="F29" s="72">
        <f t="shared" si="9"/>
        <v>7.7657884133964172</v>
      </c>
      <c r="G29" s="23">
        <f t="shared" si="9"/>
        <v>2300000000</v>
      </c>
      <c r="H29" s="72">
        <f t="shared" si="9"/>
        <v>7.7582180358128108</v>
      </c>
      <c r="I29" s="23">
        <f t="shared" si="9"/>
        <v>0</v>
      </c>
      <c r="J29" s="23">
        <f t="shared" si="9"/>
        <v>478502920</v>
      </c>
      <c r="K29" s="72">
        <f t="shared" si="9"/>
        <v>5.5731740734224369</v>
      </c>
      <c r="L29" s="23">
        <f t="shared" si="9"/>
        <v>1821497080</v>
      </c>
      <c r="M29" s="75">
        <f t="shared" si="5"/>
        <v>0.20804474782608695</v>
      </c>
    </row>
    <row r="30" spans="1:13" ht="15" customHeight="1">
      <c r="A30" s="267"/>
      <c r="B30" s="332" t="s">
        <v>83</v>
      </c>
      <c r="C30" s="333">
        <f t="shared" ref="C30" si="10">C26+C29</f>
        <v>1200249402</v>
      </c>
      <c r="D30" s="334">
        <f>D26+D29</f>
        <v>4.8112449155406329</v>
      </c>
      <c r="E30" s="333">
        <f t="shared" ref="E30:L30" si="11">E26+E29</f>
        <v>4500751000</v>
      </c>
      <c r="F30" s="334">
        <f t="shared" si="11"/>
        <v>15.196469551035801</v>
      </c>
      <c r="G30" s="333">
        <f t="shared" si="11"/>
        <v>4500751000</v>
      </c>
      <c r="H30" s="334">
        <f t="shared" si="11"/>
        <v>15.181655470827193</v>
      </c>
      <c r="I30" s="333">
        <f t="shared" si="11"/>
        <v>0</v>
      </c>
      <c r="J30" s="333">
        <f t="shared" si="11"/>
        <v>874885839</v>
      </c>
      <c r="K30" s="334">
        <f t="shared" si="11"/>
        <v>10.189887817443697</v>
      </c>
      <c r="L30" s="333">
        <f t="shared" si="11"/>
        <v>3625865161</v>
      </c>
      <c r="M30" s="335">
        <f>J30/G30*100</f>
        <v>19.43866343639095</v>
      </c>
    </row>
    <row r="31" spans="1:13" ht="15" customHeight="1">
      <c r="A31" s="267"/>
      <c r="B31" s="332" t="s">
        <v>84</v>
      </c>
      <c r="C31" s="333">
        <f t="shared" ref="C31" si="12">C23+C30</f>
        <v>24946753347</v>
      </c>
      <c r="D31" s="334">
        <f>D23+D30</f>
        <v>99.974716700877778</v>
      </c>
      <c r="E31" s="333">
        <f t="shared" ref="E31:L31" si="13">E23+E30</f>
        <v>29617083000</v>
      </c>
      <c r="F31" s="334">
        <f t="shared" si="13"/>
        <v>99.966573345524964</v>
      </c>
      <c r="G31" s="333">
        <f t="shared" si="13"/>
        <v>29645983000</v>
      </c>
      <c r="H31" s="334">
        <f t="shared" si="13"/>
        <v>99.966605931063228</v>
      </c>
      <c r="I31" s="333">
        <f t="shared" si="13"/>
        <v>28900000</v>
      </c>
      <c r="J31" s="333">
        <f t="shared" si="13"/>
        <v>8585824051</v>
      </c>
      <c r="K31" s="334">
        <f t="shared" si="13"/>
        <v>99.927164232776562</v>
      </c>
      <c r="L31" s="333">
        <f t="shared" si="13"/>
        <v>21060158949</v>
      </c>
      <c r="M31" s="335">
        <f>J31/G31*100</f>
        <v>28.961171741210268</v>
      </c>
    </row>
    <row r="32" spans="1:13" ht="21" customHeight="1">
      <c r="A32" s="21"/>
      <c r="B32" s="36" t="s">
        <v>85</v>
      </c>
      <c r="C32" s="23">
        <v>206820383</v>
      </c>
      <c r="D32" s="23"/>
      <c r="E32" s="23"/>
      <c r="F32" s="23"/>
      <c r="G32" s="23"/>
      <c r="H32" s="23"/>
      <c r="I32" s="23"/>
      <c r="J32" s="274">
        <f>764233+18321549</f>
        <v>19085782</v>
      </c>
      <c r="K32" s="23"/>
      <c r="L32" s="23"/>
      <c r="M32" s="23"/>
    </row>
    <row r="33" spans="1:19" ht="19.5" customHeight="1">
      <c r="A33" s="21"/>
      <c r="B33" s="36" t="s">
        <v>86</v>
      </c>
      <c r="C33" s="23">
        <v>57365272</v>
      </c>
      <c r="D33" s="23"/>
      <c r="E33" s="23"/>
      <c r="F33" s="23"/>
      <c r="G33" s="23"/>
      <c r="H33" s="23"/>
      <c r="I33" s="23"/>
      <c r="J33" s="274">
        <v>2197112</v>
      </c>
      <c r="K33" s="23"/>
      <c r="L33" s="23"/>
      <c r="M33" s="23"/>
    </row>
    <row r="34" spans="1:19" ht="15" customHeight="1">
      <c r="A34" s="24"/>
      <c r="B34" s="25" t="s">
        <v>87</v>
      </c>
      <c r="C34" s="26">
        <f>C31+C32+C33</f>
        <v>25210939002</v>
      </c>
      <c r="D34" s="26"/>
      <c r="E34" s="26"/>
      <c r="F34" s="26"/>
      <c r="G34" s="26"/>
      <c r="H34" s="26"/>
      <c r="I34" s="26"/>
      <c r="J34" s="26">
        <f>J31+J32+J33</f>
        <v>8607106945</v>
      </c>
      <c r="K34" s="26"/>
      <c r="L34" s="26"/>
      <c r="M34" s="26"/>
    </row>
    <row r="35" spans="1:19" ht="15" customHeight="1">
      <c r="A35" s="389" t="s">
        <v>88</v>
      </c>
      <c r="B35" s="38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9" ht="15" customHeight="1">
      <c r="A36" s="15" t="s">
        <v>89</v>
      </c>
      <c r="B36" s="15" t="s">
        <v>61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9" ht="15" customHeight="1">
      <c r="A37" s="16"/>
      <c r="B37" s="28" t="s">
        <v>90</v>
      </c>
      <c r="C37" s="26">
        <f t="shared" ref="C37" si="14">SUM(C39:C52)</f>
        <v>23746503945</v>
      </c>
      <c r="D37" s="103">
        <f>C37/C31*100</f>
        <v>95.188755084459359</v>
      </c>
      <c r="E37" s="26">
        <f t="shared" ref="E37:L37" si="15">SUM(E39:E52)</f>
        <v>25116332000</v>
      </c>
      <c r="F37" s="26">
        <f t="shared" si="15"/>
        <v>84.803530448964196</v>
      </c>
      <c r="G37" s="26">
        <f t="shared" si="15"/>
        <v>25145232000</v>
      </c>
      <c r="H37" s="26">
        <f t="shared" si="15"/>
        <v>84.818344529172805</v>
      </c>
      <c r="I37" s="26">
        <f t="shared" si="15"/>
        <v>28900000</v>
      </c>
      <c r="J37" s="26">
        <f t="shared" si="15"/>
        <v>7710938212</v>
      </c>
      <c r="K37" s="26">
        <f t="shared" si="15"/>
        <v>89.810112182556296</v>
      </c>
      <c r="L37" s="26">
        <f t="shared" si="15"/>
        <v>17434293788</v>
      </c>
      <c r="M37" s="26">
        <f>J37/G37*100</f>
        <v>30.66560774623197</v>
      </c>
      <c r="O37" s="27"/>
      <c r="P37" s="27"/>
      <c r="Q37" s="27"/>
      <c r="R37" s="27"/>
      <c r="S37" s="27"/>
    </row>
    <row r="38" spans="1:19" ht="15" customHeight="1">
      <c r="A38" s="16" t="s">
        <v>91</v>
      </c>
      <c r="B38" s="29" t="s">
        <v>92</v>
      </c>
      <c r="C38" s="18"/>
      <c r="D38" s="19"/>
      <c r="E38" s="19"/>
      <c r="F38" s="19"/>
      <c r="G38" s="19"/>
      <c r="H38" s="19"/>
      <c r="I38" s="19"/>
      <c r="J38" s="18"/>
      <c r="K38" s="19"/>
      <c r="L38" s="19"/>
      <c r="M38" s="19"/>
    </row>
    <row r="39" spans="1:19" ht="15" customHeight="1">
      <c r="A39" s="16" t="s">
        <v>93</v>
      </c>
      <c r="B39" s="29" t="s">
        <v>94</v>
      </c>
      <c r="C39" s="517">
        <v>12227844727</v>
      </c>
      <c r="D39" s="518">
        <f>C39/C37*100</f>
        <v>51.493241932881084</v>
      </c>
      <c r="E39" s="517">
        <v>12701080000</v>
      </c>
      <c r="F39" s="517">
        <f>E39/E31*100</f>
        <v>42.884304305052595</v>
      </c>
      <c r="G39" s="517">
        <f>E39+I39</f>
        <v>12618580000</v>
      </c>
      <c r="H39" s="517">
        <f>G39/G31*100</f>
        <v>42.564215192324703</v>
      </c>
      <c r="I39" s="517">
        <v>-82500000</v>
      </c>
      <c r="J39" s="517">
        <f>'Aneksi 3.1 Polici'!I13</f>
        <v>4036000974</v>
      </c>
      <c r="K39" s="517">
        <f>J39/J31*100</f>
        <v>47.007729834970505</v>
      </c>
      <c r="L39" s="19">
        <f>G39-J39</f>
        <v>8582579026</v>
      </c>
      <c r="M39" s="20">
        <f t="shared" ref="M39:M52" si="16">J39/G39*100</f>
        <v>31.984589185153954</v>
      </c>
    </row>
    <row r="40" spans="1:19" ht="15" customHeight="1">
      <c r="A40" s="16" t="s">
        <v>95</v>
      </c>
      <c r="B40" s="29" t="s">
        <v>96</v>
      </c>
      <c r="C40" s="517">
        <v>484304453</v>
      </c>
      <c r="D40" s="518">
        <f>C40/C37*100</f>
        <v>2.0394768599273068</v>
      </c>
      <c r="E40" s="517">
        <v>512000000</v>
      </c>
      <c r="F40" s="517">
        <f>E40/E31*100</f>
        <v>1.7287320294169417</v>
      </c>
      <c r="G40" s="517">
        <f t="shared" ref="G40:G52" si="17">E40+I40</f>
        <v>522000000</v>
      </c>
      <c r="H40" s="517">
        <f>G40/G31*100</f>
        <v>1.7607781803018641</v>
      </c>
      <c r="I40" s="517">
        <v>10000000</v>
      </c>
      <c r="J40" s="517">
        <f>'Aneksi 3.1 Polici'!I16</f>
        <v>156523517</v>
      </c>
      <c r="K40" s="517">
        <f>J40/J31*100</f>
        <v>1.8230459425938217</v>
      </c>
      <c r="L40" s="19">
        <f t="shared" ref="L40:L52" si="18">G40-J40</f>
        <v>365476483</v>
      </c>
      <c r="M40" s="20">
        <f t="shared" si="16"/>
        <v>29.985348084291186</v>
      </c>
    </row>
    <row r="41" spans="1:19" ht="15" customHeight="1">
      <c r="A41" s="16" t="s">
        <v>97</v>
      </c>
      <c r="B41" s="29" t="s">
        <v>98</v>
      </c>
      <c r="C41" s="517">
        <v>171537388</v>
      </c>
      <c r="D41" s="518">
        <f>C41/C37*100</f>
        <v>0.72236902070849229</v>
      </c>
      <c r="E41" s="517">
        <v>179800000</v>
      </c>
      <c r="F41" s="517">
        <f>E41/E31*100</f>
        <v>0.60708206814290255</v>
      </c>
      <c r="G41" s="517">
        <f t="shared" si="17"/>
        <v>179800000</v>
      </c>
      <c r="H41" s="517">
        <f>G41/G31*100</f>
        <v>0.60649026210397539</v>
      </c>
      <c r="I41" s="517">
        <v>0</v>
      </c>
      <c r="J41" s="517">
        <f>'Aneksi 3.1 Polici'!I19</f>
        <v>56414687</v>
      </c>
      <c r="K41" s="517">
        <f>J41/J31*100</f>
        <v>0.65706782092080396</v>
      </c>
      <c r="L41" s="19">
        <f t="shared" si="18"/>
        <v>123385313</v>
      </c>
      <c r="M41" s="20">
        <f t="shared" si="16"/>
        <v>31.376355394883205</v>
      </c>
    </row>
    <row r="42" spans="1:19" ht="15" customHeight="1">
      <c r="A42" s="16" t="s">
        <v>99</v>
      </c>
      <c r="B42" s="29" t="s">
        <v>100</v>
      </c>
      <c r="C42" s="517">
        <v>323549086</v>
      </c>
      <c r="D42" s="518">
        <f>C42/C37*100</f>
        <v>1.3625125060488141</v>
      </c>
      <c r="E42" s="517">
        <v>371500000</v>
      </c>
      <c r="F42" s="517">
        <f>E42/E31*100</f>
        <v>1.2543436502507692</v>
      </c>
      <c r="G42" s="517">
        <f t="shared" si="17"/>
        <v>371500000</v>
      </c>
      <c r="H42" s="517">
        <f>G42/G31*100</f>
        <v>1.2531208696975911</v>
      </c>
      <c r="I42" s="517">
        <v>0</v>
      </c>
      <c r="J42" s="517">
        <f>'Aneksi 3.1 Polici'!I22</f>
        <v>121224962</v>
      </c>
      <c r="K42" s="517">
        <f>J42/J31*100</f>
        <v>1.4119199424530577</v>
      </c>
      <c r="L42" s="19">
        <f t="shared" si="18"/>
        <v>250275038</v>
      </c>
      <c r="M42" s="20">
        <f t="shared" si="16"/>
        <v>32.631214535666217</v>
      </c>
    </row>
    <row r="43" spans="1:19" ht="15" customHeight="1">
      <c r="A43" s="16" t="s">
        <v>101</v>
      </c>
      <c r="B43" s="29" t="s">
        <v>102</v>
      </c>
      <c r="C43" s="517">
        <v>410785775</v>
      </c>
      <c r="D43" s="518">
        <f>C43/C37*100</f>
        <v>1.7298789579781235</v>
      </c>
      <c r="E43" s="517">
        <v>409000000</v>
      </c>
      <c r="F43" s="517">
        <f>E43/E31*100</f>
        <v>1.3809597656865802</v>
      </c>
      <c r="G43" s="517">
        <f t="shared" si="17"/>
        <v>409000000</v>
      </c>
      <c r="H43" s="517">
        <f>G43/G31*100</f>
        <v>1.3796135550641042</v>
      </c>
      <c r="I43" s="517">
        <v>0</v>
      </c>
      <c r="J43" s="517">
        <f>'Aneksi 3.1 Polici'!I25</f>
        <v>141987299</v>
      </c>
      <c r="K43" s="517">
        <f>J43/J31*100</f>
        <v>1.6537410754820046</v>
      </c>
      <c r="L43" s="19">
        <f t="shared" si="18"/>
        <v>267012701</v>
      </c>
      <c r="M43" s="20">
        <f t="shared" si="16"/>
        <v>34.715721026894862</v>
      </c>
    </row>
    <row r="44" spans="1:19" ht="24.75" customHeight="1">
      <c r="A44" s="16" t="s">
        <v>103</v>
      </c>
      <c r="B44" s="29" t="s">
        <v>104</v>
      </c>
      <c r="C44" s="517">
        <v>1303352705</v>
      </c>
      <c r="D44" s="518">
        <f>C44/C37*100</f>
        <v>5.4886087990835826</v>
      </c>
      <c r="E44" s="517">
        <v>1357000000</v>
      </c>
      <c r="F44" s="517">
        <f>E44/E31*100</f>
        <v>4.5818151639038867</v>
      </c>
      <c r="G44" s="517">
        <f t="shared" si="17"/>
        <v>1416200000</v>
      </c>
      <c r="H44" s="517">
        <f>G44/G31*100</f>
        <v>4.7770384270948281</v>
      </c>
      <c r="I44" s="517">
        <v>59200000</v>
      </c>
      <c r="J44" s="517">
        <f>'Aneksi 3.1 Polici'!I28</f>
        <v>467840340</v>
      </c>
      <c r="K44" s="517">
        <f>J44/J31*100</f>
        <v>5.4489858774302524</v>
      </c>
      <c r="L44" s="19">
        <f t="shared" si="18"/>
        <v>948359660</v>
      </c>
      <c r="M44" s="20">
        <f t="shared" si="16"/>
        <v>33.034906086710919</v>
      </c>
    </row>
    <row r="45" spans="1:19" ht="15" customHeight="1">
      <c r="A45" s="16" t="s">
        <v>105</v>
      </c>
      <c r="B45" s="29" t="s">
        <v>106</v>
      </c>
      <c r="C45" s="517">
        <v>425414445</v>
      </c>
      <c r="D45" s="518">
        <f>C45/C37*100</f>
        <v>1.7914824261512994</v>
      </c>
      <c r="E45" s="517">
        <v>457300000</v>
      </c>
      <c r="F45" s="517">
        <f>E45/E31*100</f>
        <v>1.544041322367905</v>
      </c>
      <c r="G45" s="517">
        <f t="shared" si="17"/>
        <v>457300000</v>
      </c>
      <c r="H45" s="517">
        <f>G45/G31*100</f>
        <v>1.5425361338161734</v>
      </c>
      <c r="I45" s="517">
        <v>0</v>
      </c>
      <c r="J45" s="517">
        <f>'Aneksi 3.1 Polici'!I31</f>
        <v>145402215</v>
      </c>
      <c r="K45" s="517">
        <f>J45/J31*100</f>
        <v>1.6935149629937367</v>
      </c>
      <c r="L45" s="19">
        <f t="shared" si="18"/>
        <v>311897785</v>
      </c>
      <c r="M45" s="20">
        <f t="shared" si="16"/>
        <v>31.795804723376342</v>
      </c>
    </row>
    <row r="46" spans="1:19" ht="15" customHeight="1">
      <c r="A46" s="16" t="s">
        <v>107</v>
      </c>
      <c r="B46" s="29" t="s">
        <v>108</v>
      </c>
      <c r="C46" s="517">
        <v>175524000</v>
      </c>
      <c r="D46" s="518">
        <f>C46/C37*100</f>
        <v>0.73915722670813555</v>
      </c>
      <c r="E46" s="517">
        <v>170000000</v>
      </c>
      <c r="F46" s="517">
        <f>E46/E31*100</f>
        <v>0.57399305664234379</v>
      </c>
      <c r="G46" s="517">
        <f t="shared" si="17"/>
        <v>172000000</v>
      </c>
      <c r="H46" s="517">
        <f>G46/G31*100</f>
        <v>0.58017978354774069</v>
      </c>
      <c r="I46" s="517">
        <v>2000000</v>
      </c>
      <c r="J46" s="517">
        <f>'Aneksi 3.1 Polici'!I34</f>
        <v>56329822</v>
      </c>
      <c r="K46" s="517">
        <f>J46/J31*100</f>
        <v>0.65607938929798126</v>
      </c>
      <c r="L46" s="19">
        <f t="shared" si="18"/>
        <v>115670178</v>
      </c>
      <c r="M46" s="20">
        <f t="shared" si="16"/>
        <v>32.749896511627909</v>
      </c>
    </row>
    <row r="47" spans="1:19" ht="26.25" customHeight="1">
      <c r="A47" s="16" t="s">
        <v>109</v>
      </c>
      <c r="B47" s="29" t="s">
        <v>110</v>
      </c>
      <c r="C47" s="517">
        <f>3439579042</f>
        <v>3439579042</v>
      </c>
      <c r="D47" s="518">
        <f>C47/C37*100</f>
        <v>14.484570233860586</v>
      </c>
      <c r="E47" s="517">
        <v>3729970000</v>
      </c>
      <c r="F47" s="517">
        <f>E47/E31*100</f>
        <v>12.593981655789669</v>
      </c>
      <c r="G47" s="517">
        <f t="shared" si="17"/>
        <v>3711670000</v>
      </c>
      <c r="H47" s="517">
        <f>G47/G31*100</f>
        <v>12.519976146515363</v>
      </c>
      <c r="I47" s="517">
        <v>-18300000</v>
      </c>
      <c r="J47" s="517">
        <f>'Aneksi 3.1 Polici'!I37</f>
        <v>1148129343</v>
      </c>
      <c r="K47" s="517">
        <f>J47/J31*100</f>
        <v>13.372383782617536</v>
      </c>
      <c r="L47" s="19">
        <f t="shared" si="18"/>
        <v>2563540657</v>
      </c>
      <c r="M47" s="20">
        <f t="shared" si="16"/>
        <v>30.932958560432368</v>
      </c>
    </row>
    <row r="48" spans="1:19" ht="15" customHeight="1">
      <c r="A48" s="16" t="s">
        <v>111</v>
      </c>
      <c r="B48" s="29" t="s">
        <v>112</v>
      </c>
      <c r="C48" s="517">
        <v>94090772</v>
      </c>
      <c r="D48" s="518">
        <f>C48/C37*100</f>
        <v>0.39622999755217231</v>
      </c>
      <c r="E48" s="517">
        <v>97500000</v>
      </c>
      <c r="F48" s="517">
        <f>E48/E31*100</f>
        <v>0.32920190013310902</v>
      </c>
      <c r="G48" s="517">
        <f t="shared" si="17"/>
        <v>97500000</v>
      </c>
      <c r="H48" s="517">
        <f>G48/G31*100</f>
        <v>0.32888098195293436</v>
      </c>
      <c r="I48" s="517">
        <v>0</v>
      </c>
      <c r="J48" s="517">
        <f>'Aneksi 3.1 Polici'!I40</f>
        <v>42405979</v>
      </c>
      <c r="K48" s="517">
        <f>J48/J31*100</f>
        <v>0.49390691852182705</v>
      </c>
      <c r="L48" s="19">
        <f t="shared" si="18"/>
        <v>55094021</v>
      </c>
      <c r="M48" s="20">
        <f t="shared" si="16"/>
        <v>43.493311794871801</v>
      </c>
    </row>
    <row r="49" spans="1:13" ht="15" customHeight="1">
      <c r="A49" s="16" t="s">
        <v>113</v>
      </c>
      <c r="B49" s="29" t="s">
        <v>114</v>
      </c>
      <c r="C49" s="517">
        <v>254376394</v>
      </c>
      <c r="D49" s="518">
        <f>C49/C37*100</f>
        <v>1.0712161865560037</v>
      </c>
      <c r="E49" s="517">
        <v>284467500</v>
      </c>
      <c r="F49" s="517">
        <f>E49/E31*100</f>
        <v>0.96048452847297616</v>
      </c>
      <c r="G49" s="517">
        <f t="shared" si="17"/>
        <v>284467500</v>
      </c>
      <c r="H49" s="517">
        <f>G49/G31*100</f>
        <v>0.95954821265329604</v>
      </c>
      <c r="I49" s="517"/>
      <c r="J49" s="517">
        <f>'Aneksi 3.1 Polici'!I43</f>
        <v>148925403</v>
      </c>
      <c r="K49" s="517">
        <f>J49/J31*100</f>
        <v>1.7345499059307476</v>
      </c>
      <c r="L49" s="19">
        <f t="shared" si="18"/>
        <v>135542097</v>
      </c>
      <c r="M49" s="20">
        <f t="shared" si="16"/>
        <v>52.35234358933797</v>
      </c>
    </row>
    <row r="50" spans="1:13" ht="15" customHeight="1">
      <c r="A50" s="16" t="s">
        <v>115</v>
      </c>
      <c r="B50" s="29" t="s">
        <v>116</v>
      </c>
      <c r="C50" s="517">
        <v>667819777</v>
      </c>
      <c r="D50" s="518">
        <f>C50/C37*100</f>
        <v>2.8122867203810622</v>
      </c>
      <c r="E50" s="517">
        <v>484532500</v>
      </c>
      <c r="F50" s="517">
        <f>E50/E31*100</f>
        <v>1.6359899453973912</v>
      </c>
      <c r="G50" s="517">
        <f t="shared" si="17"/>
        <v>513432500</v>
      </c>
      <c r="H50" s="517">
        <f>G50/G31*100</f>
        <v>1.7318788181184614</v>
      </c>
      <c r="I50" s="517">
        <v>28900000</v>
      </c>
      <c r="J50" s="517">
        <f>'Aneksi 3.1 Polici'!I46</f>
        <v>187112858</v>
      </c>
      <c r="K50" s="517">
        <f>J50/J31*100</f>
        <v>2.1793232296462772</v>
      </c>
      <c r="L50" s="19">
        <f t="shared" si="18"/>
        <v>326319642</v>
      </c>
      <c r="M50" s="20">
        <f t="shared" si="16"/>
        <v>36.443516528462844</v>
      </c>
    </row>
    <row r="51" spans="1:13" ht="24" customHeight="1">
      <c r="A51" s="16" t="s">
        <v>117</v>
      </c>
      <c r="B51" s="29" t="s">
        <v>118</v>
      </c>
      <c r="C51" s="517">
        <v>3526737407</v>
      </c>
      <c r="D51" s="518">
        <f>C51/C37*100</f>
        <v>14.851606851974436</v>
      </c>
      <c r="E51" s="517">
        <v>4084482000</v>
      </c>
      <c r="F51" s="517">
        <f>E51/E31*100</f>
        <v>13.790966517533141</v>
      </c>
      <c r="G51" s="517">
        <f t="shared" si="17"/>
        <v>4119882000</v>
      </c>
      <c r="H51" s="517">
        <f>G51/G31*100</f>
        <v>13.896931668617635</v>
      </c>
      <c r="I51" s="517">
        <v>35400000</v>
      </c>
      <c r="J51" s="517">
        <f>'Aneksi 3.1 Polici'!I49</f>
        <v>946294147</v>
      </c>
      <c r="K51" s="517">
        <f>J51/J31*100</f>
        <v>11.021587926551838</v>
      </c>
      <c r="L51" s="19">
        <f t="shared" si="18"/>
        <v>3173587853</v>
      </c>
      <c r="M51" s="20">
        <f t="shared" si="16"/>
        <v>22.968962387757706</v>
      </c>
    </row>
    <row r="52" spans="1:13" ht="20.25" customHeight="1">
      <c r="A52" s="16" t="s">
        <v>119</v>
      </c>
      <c r="B52" s="29" t="s">
        <v>120</v>
      </c>
      <c r="C52" s="517">
        <v>241587974</v>
      </c>
      <c r="D52" s="518">
        <f>C52/C37*100</f>
        <v>1.0173622801889037</v>
      </c>
      <c r="E52" s="517">
        <v>277700000</v>
      </c>
      <c r="F52" s="517">
        <f>E52/E31*100</f>
        <v>0.93763454017399339</v>
      </c>
      <c r="G52" s="517">
        <f t="shared" si="17"/>
        <v>271900000</v>
      </c>
      <c r="H52" s="517">
        <f>G52/G31*100</f>
        <v>0.91715629736413196</v>
      </c>
      <c r="I52" s="517">
        <v>-5800000</v>
      </c>
      <c r="J52" s="517">
        <f>'Aneksi 3.1 Polici'!I52</f>
        <v>56346666</v>
      </c>
      <c r="K52" s="517">
        <f>J52/J31*100</f>
        <v>0.65627557314591423</v>
      </c>
      <c r="L52" s="19">
        <f t="shared" si="18"/>
        <v>215553334</v>
      </c>
      <c r="M52" s="20">
        <f t="shared" si="16"/>
        <v>20.723304891504231</v>
      </c>
    </row>
    <row r="53" spans="1:13" ht="15" customHeight="1">
      <c r="A53" s="16"/>
      <c r="B53" s="28" t="s">
        <v>121</v>
      </c>
      <c r="C53" s="26">
        <f>C106+C113</f>
        <v>1200249402</v>
      </c>
      <c r="D53" s="103">
        <f>C53/C31*100</f>
        <v>4.8112449155406321</v>
      </c>
      <c r="E53" s="26">
        <f t="shared" ref="E53:L53" si="19">E106+E113</f>
        <v>4500751000</v>
      </c>
      <c r="F53" s="26">
        <f t="shared" si="19"/>
        <v>15.161790916411313</v>
      </c>
      <c r="G53" s="26">
        <f t="shared" si="19"/>
        <v>4500751000</v>
      </c>
      <c r="H53" s="26">
        <f t="shared" si="19"/>
        <v>15.147010642217531</v>
      </c>
      <c r="I53" s="26">
        <f t="shared" si="19"/>
        <v>0</v>
      </c>
      <c r="J53" s="26">
        <f t="shared" si="19"/>
        <v>874885839</v>
      </c>
      <c r="K53" s="26">
        <f t="shared" si="19"/>
        <v>10.189887817443699</v>
      </c>
      <c r="L53" s="26">
        <f t="shared" si="19"/>
        <v>3625865161</v>
      </c>
      <c r="M53" s="26">
        <f>J53/G53*100</f>
        <v>19.43866343639095</v>
      </c>
    </row>
    <row r="54" spans="1:13" ht="15" customHeight="1">
      <c r="A54" s="16" t="s">
        <v>91</v>
      </c>
      <c r="B54" s="29" t="s">
        <v>92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21" customHeight="1">
      <c r="A55" s="16" t="s">
        <v>122</v>
      </c>
      <c r="B55" s="29" t="s">
        <v>123</v>
      </c>
      <c r="C55" s="19">
        <v>2865309</v>
      </c>
      <c r="D55" s="71">
        <f>C55/C106*100</f>
        <v>0.26062176763578654</v>
      </c>
      <c r="E55" s="19">
        <v>1000000</v>
      </c>
      <c r="F55" s="76">
        <f>E55/E31*100</f>
        <v>3.3764297449549643E-3</v>
      </c>
      <c r="G55" s="19">
        <f>E55+I55</f>
        <v>1000000</v>
      </c>
      <c r="H55" s="76">
        <f>G55/G31*100</f>
        <v>3.3731382764403527E-3</v>
      </c>
      <c r="I55" s="19"/>
      <c r="J55" s="19"/>
      <c r="K55" s="76">
        <f>J55/J31*100</f>
        <v>0</v>
      </c>
      <c r="L55" s="19">
        <f t="shared" ref="L55:L100" si="20">G55-J55</f>
        <v>1000000</v>
      </c>
      <c r="M55" s="20">
        <f t="shared" ref="M55:M105" si="21">J55/G55*100</f>
        <v>0</v>
      </c>
    </row>
    <row r="56" spans="1:13" ht="21" customHeight="1">
      <c r="A56" s="118" t="s">
        <v>471</v>
      </c>
      <c r="B56" s="119" t="s">
        <v>472</v>
      </c>
      <c r="C56" s="19"/>
      <c r="D56" s="71"/>
      <c r="E56" s="19">
        <v>1000000000</v>
      </c>
      <c r="F56" s="76">
        <f>E56/E31*100</f>
        <v>3.3764297449549638</v>
      </c>
      <c r="G56" s="19">
        <f>E56+I56</f>
        <v>1000000000</v>
      </c>
      <c r="H56" s="76">
        <f>G56/G31*100</f>
        <v>3.3731382764403532</v>
      </c>
      <c r="I56" s="19"/>
      <c r="J56" s="19"/>
      <c r="K56" s="76">
        <f>J56/J32*100</f>
        <v>0</v>
      </c>
      <c r="L56" s="19">
        <f t="shared" ref="L56" si="22">G56-J56</f>
        <v>1000000000</v>
      </c>
      <c r="M56" s="20">
        <f t="shared" si="21"/>
        <v>0</v>
      </c>
    </row>
    <row r="57" spans="1:13" ht="25.5" customHeight="1">
      <c r="A57" s="16" t="s">
        <v>124</v>
      </c>
      <c r="B57" s="227" t="s">
        <v>479</v>
      </c>
      <c r="C57" s="19">
        <v>0</v>
      </c>
      <c r="D57" s="71" t="e">
        <f>C57/#REF!*100</f>
        <v>#REF!</v>
      </c>
      <c r="E57" s="19">
        <v>4000000</v>
      </c>
      <c r="F57" s="76">
        <f>E57/E31*100</f>
        <v>1.3505718979819857E-2</v>
      </c>
      <c r="G57" s="19">
        <f t="shared" ref="G57:G105" si="23">E57+I57</f>
        <v>4000000</v>
      </c>
      <c r="H57" s="76">
        <f>G57/G31*100</f>
        <v>1.3492553105761411E-2</v>
      </c>
      <c r="I57" s="19"/>
      <c r="J57" s="19"/>
      <c r="K57" s="76">
        <f>J57/J31*100</f>
        <v>0</v>
      </c>
      <c r="L57" s="19">
        <f t="shared" si="20"/>
        <v>4000000</v>
      </c>
      <c r="M57" s="20">
        <f t="shared" si="21"/>
        <v>0</v>
      </c>
    </row>
    <row r="58" spans="1:13" ht="21.75" customHeight="1">
      <c r="A58" s="16" t="s">
        <v>125</v>
      </c>
      <c r="B58" s="30" t="s">
        <v>126</v>
      </c>
      <c r="C58" s="19">
        <v>3690000</v>
      </c>
      <c r="D58" s="71">
        <f>C58/C106*100</f>
        <v>0.33563372138085368</v>
      </c>
      <c r="E58" s="19">
        <v>0</v>
      </c>
      <c r="F58" s="76">
        <f>E58/E31*100</f>
        <v>0</v>
      </c>
      <c r="G58" s="19">
        <f t="shared" si="23"/>
        <v>0</v>
      </c>
      <c r="H58" s="76">
        <f>G58/G31*100</f>
        <v>0</v>
      </c>
      <c r="I58" s="19"/>
      <c r="J58" s="19"/>
      <c r="K58" s="76">
        <f>J58/J31*100</f>
        <v>0</v>
      </c>
      <c r="L58" s="19">
        <f t="shared" si="20"/>
        <v>0</v>
      </c>
      <c r="M58" s="20" t="e">
        <f t="shared" si="21"/>
        <v>#DIV/0!</v>
      </c>
    </row>
    <row r="59" spans="1:13" ht="15" customHeight="1">
      <c r="A59" s="16" t="s">
        <v>127</v>
      </c>
      <c r="B59" s="29" t="s">
        <v>128</v>
      </c>
      <c r="C59" s="19">
        <v>122000</v>
      </c>
      <c r="D59" s="71">
        <f>C59/C106*100</f>
        <v>1.1096833064624429E-2</v>
      </c>
      <c r="E59" s="19"/>
      <c r="F59" s="76">
        <f>E59/E31*100</f>
        <v>0</v>
      </c>
      <c r="G59" s="19">
        <f t="shared" si="23"/>
        <v>0</v>
      </c>
      <c r="H59" s="76">
        <f>G59/G31*100</f>
        <v>0</v>
      </c>
      <c r="I59" s="19"/>
      <c r="J59" s="19"/>
      <c r="K59" s="76">
        <f>J59/J31*100</f>
        <v>0</v>
      </c>
      <c r="L59" s="19">
        <f t="shared" si="20"/>
        <v>0</v>
      </c>
      <c r="M59" s="20" t="e">
        <f t="shared" si="21"/>
        <v>#DIV/0!</v>
      </c>
    </row>
    <row r="60" spans="1:13" ht="15" customHeight="1">
      <c r="A60" s="106" t="s">
        <v>452</v>
      </c>
      <c r="B60" s="105" t="s">
        <v>453</v>
      </c>
      <c r="C60" s="19">
        <v>0</v>
      </c>
      <c r="D60" s="71"/>
      <c r="E60" s="19">
        <v>1000000</v>
      </c>
      <c r="F60" s="76">
        <f>E60/E31*100</f>
        <v>3.3764297449549643E-3</v>
      </c>
      <c r="G60" s="19">
        <f t="shared" si="23"/>
        <v>1000000</v>
      </c>
      <c r="H60" s="76">
        <f>G60/G31*100</f>
        <v>3.3731382764403527E-3</v>
      </c>
      <c r="I60" s="19"/>
      <c r="J60" s="19"/>
      <c r="K60" s="76">
        <f>J60/J32*100</f>
        <v>0</v>
      </c>
      <c r="L60" s="19">
        <f t="shared" si="20"/>
        <v>1000000</v>
      </c>
      <c r="M60" s="20">
        <f t="shared" si="21"/>
        <v>0</v>
      </c>
    </row>
    <row r="61" spans="1:13" ht="15" customHeight="1">
      <c r="A61" s="106" t="s">
        <v>450</v>
      </c>
      <c r="B61" s="104" t="s">
        <v>451</v>
      </c>
      <c r="C61" s="19">
        <v>0</v>
      </c>
      <c r="D61" s="71"/>
      <c r="E61" s="19">
        <v>1000000</v>
      </c>
      <c r="F61" s="76">
        <f>E61/E31*100</f>
        <v>3.3764297449549643E-3</v>
      </c>
      <c r="G61" s="19">
        <f t="shared" si="23"/>
        <v>1000000</v>
      </c>
      <c r="H61" s="76">
        <f>G61/G31*100</f>
        <v>3.3731382764403527E-3</v>
      </c>
      <c r="I61" s="19"/>
      <c r="J61" s="19"/>
      <c r="K61" s="76">
        <f>J61/J33*100</f>
        <v>0</v>
      </c>
      <c r="L61" s="19">
        <f t="shared" si="20"/>
        <v>1000000</v>
      </c>
      <c r="M61" s="20">
        <f t="shared" si="21"/>
        <v>0</v>
      </c>
    </row>
    <row r="62" spans="1:13" ht="41.25" customHeight="1">
      <c r="A62" s="110" t="s">
        <v>454</v>
      </c>
      <c r="B62" s="107" t="s">
        <v>455</v>
      </c>
      <c r="C62" s="19"/>
      <c r="D62" s="71"/>
      <c r="E62" s="19">
        <v>35800</v>
      </c>
      <c r="F62" s="76"/>
      <c r="G62" s="19">
        <f t="shared" si="23"/>
        <v>35800</v>
      </c>
      <c r="H62" s="76"/>
      <c r="I62" s="19"/>
      <c r="J62" s="19"/>
      <c r="K62" s="76"/>
      <c r="L62" s="19">
        <f t="shared" si="20"/>
        <v>35800</v>
      </c>
      <c r="M62" s="20">
        <f t="shared" si="21"/>
        <v>0</v>
      </c>
    </row>
    <row r="63" spans="1:13" ht="23.25" customHeight="1">
      <c r="A63" s="16" t="s">
        <v>129</v>
      </c>
      <c r="B63" s="29" t="s">
        <v>130</v>
      </c>
      <c r="C63" s="19">
        <v>1234511</v>
      </c>
      <c r="D63" s="71">
        <f>C63/C106*100</f>
        <v>0.11228821707739811</v>
      </c>
      <c r="E63" s="19">
        <v>73382000</v>
      </c>
      <c r="F63" s="76">
        <f>E63/E31*100</f>
        <v>0.24776916754428516</v>
      </c>
      <c r="G63" s="19">
        <f t="shared" si="23"/>
        <v>73382000</v>
      </c>
      <c r="H63" s="76">
        <f>G63/G31*100</f>
        <v>0.24752763300174596</v>
      </c>
      <c r="I63" s="19"/>
      <c r="J63" s="19"/>
      <c r="K63" s="76">
        <f>J63/J31*100</f>
        <v>0</v>
      </c>
      <c r="L63" s="19">
        <f t="shared" si="20"/>
        <v>73382000</v>
      </c>
      <c r="M63" s="20">
        <f t="shared" si="21"/>
        <v>0</v>
      </c>
    </row>
    <row r="64" spans="1:13" ht="21" customHeight="1">
      <c r="A64" s="16" t="s">
        <v>131</v>
      </c>
      <c r="B64" s="29" t="s">
        <v>132</v>
      </c>
      <c r="C64" s="19">
        <v>0</v>
      </c>
      <c r="D64" s="71">
        <f>C64/C46*100</f>
        <v>0</v>
      </c>
      <c r="E64" s="19">
        <v>1500000</v>
      </c>
      <c r="F64" s="76">
        <f>E64/E31*100</f>
        <v>5.0646446174324455E-3</v>
      </c>
      <c r="G64" s="19">
        <f t="shared" si="23"/>
        <v>1500000</v>
      </c>
      <c r="H64" s="76">
        <f>G64/G31*100</f>
        <v>5.05970741466053E-3</v>
      </c>
      <c r="I64" s="19"/>
      <c r="J64" s="19"/>
      <c r="K64" s="76">
        <f>J64/J31*100</f>
        <v>0</v>
      </c>
      <c r="L64" s="19">
        <f t="shared" si="20"/>
        <v>1500000</v>
      </c>
      <c r="M64" s="20">
        <f t="shared" si="21"/>
        <v>0</v>
      </c>
    </row>
    <row r="65" spans="1:13" ht="24.75" customHeight="1">
      <c r="A65" s="16" t="s">
        <v>133</v>
      </c>
      <c r="B65" s="29" t="s">
        <v>134</v>
      </c>
      <c r="C65" s="19"/>
      <c r="D65" s="71">
        <f>C65/C47*100</f>
        <v>0</v>
      </c>
      <c r="E65" s="19">
        <v>54000</v>
      </c>
      <c r="F65" s="76">
        <f>E65/E31*100</f>
        <v>1.8232720622756804E-4</v>
      </c>
      <c r="G65" s="19">
        <f t="shared" si="23"/>
        <v>54000</v>
      </c>
      <c r="H65" s="76">
        <f>G65/G31*100</f>
        <v>1.8214946692777904E-4</v>
      </c>
      <c r="I65" s="19"/>
      <c r="J65" s="19"/>
      <c r="K65" s="76">
        <f>J65/J31*100</f>
        <v>0</v>
      </c>
      <c r="L65" s="19">
        <f t="shared" si="20"/>
        <v>54000</v>
      </c>
      <c r="M65" s="20">
        <f t="shared" si="21"/>
        <v>0</v>
      </c>
    </row>
    <row r="66" spans="1:13" ht="21.75" customHeight="1">
      <c r="A66" s="16" t="s">
        <v>135</v>
      </c>
      <c r="B66" s="29" t="s">
        <v>136</v>
      </c>
      <c r="C66" s="19"/>
      <c r="D66" s="71">
        <f>C66/C48*100</f>
        <v>0</v>
      </c>
      <c r="E66" s="19">
        <v>273000</v>
      </c>
      <c r="F66" s="76">
        <f>E66/E31*100</f>
        <v>9.217653203727051E-4</v>
      </c>
      <c r="G66" s="19">
        <f t="shared" si="23"/>
        <v>273000</v>
      </c>
      <c r="H66" s="76">
        <f>G66/G31*100</f>
        <v>9.2086674946821622E-4</v>
      </c>
      <c r="I66" s="19"/>
      <c r="J66" s="19"/>
      <c r="K66" s="76">
        <f>J66/J31*100</f>
        <v>0</v>
      </c>
      <c r="L66" s="19">
        <f t="shared" si="20"/>
        <v>273000</v>
      </c>
      <c r="M66" s="20">
        <f t="shared" si="21"/>
        <v>0</v>
      </c>
    </row>
    <row r="67" spans="1:13" ht="15" customHeight="1">
      <c r="A67" s="16" t="s">
        <v>137</v>
      </c>
      <c r="B67" s="29" t="s">
        <v>138</v>
      </c>
      <c r="C67" s="19"/>
      <c r="D67" s="71">
        <f>C67/C49*100</f>
        <v>0</v>
      </c>
      <c r="E67" s="19">
        <v>376000</v>
      </c>
      <c r="F67" s="76">
        <f>E67/E31*100</f>
        <v>1.2695375841030663E-3</v>
      </c>
      <c r="G67" s="19">
        <f t="shared" si="23"/>
        <v>376000</v>
      </c>
      <c r="H67" s="76">
        <f>G67/G31*100</f>
        <v>1.2682999919415728E-3</v>
      </c>
      <c r="I67" s="19"/>
      <c r="J67" s="19">
        <v>375748</v>
      </c>
      <c r="K67" s="76">
        <f>J67/J31*100</f>
        <v>4.3763766619027821E-3</v>
      </c>
      <c r="L67" s="19">
        <f t="shared" si="20"/>
        <v>252</v>
      </c>
      <c r="M67" s="20">
        <f t="shared" si="21"/>
        <v>99.932978723404247</v>
      </c>
    </row>
    <row r="68" spans="1:13" ht="15" customHeight="1">
      <c r="A68" s="16" t="s">
        <v>139</v>
      </c>
      <c r="B68" s="29" t="s">
        <v>140</v>
      </c>
      <c r="C68" s="19">
        <v>500000</v>
      </c>
      <c r="D68" s="71">
        <f>C68/C106*100</f>
        <v>4.5478824035346026E-2</v>
      </c>
      <c r="E68" s="19">
        <v>676600</v>
      </c>
      <c r="F68" s="76">
        <f>E68/E31*100</f>
        <v>2.2844923654365286E-3</v>
      </c>
      <c r="G68" s="19">
        <f t="shared" si="23"/>
        <v>676600</v>
      </c>
      <c r="H68" s="76">
        <f>G68/G31*100</f>
        <v>2.2822653578395426E-3</v>
      </c>
      <c r="I68" s="19"/>
      <c r="J68" s="19">
        <v>675038</v>
      </c>
      <c r="K68" s="76">
        <f>J68/J31*100</f>
        <v>7.8622389183642498E-3</v>
      </c>
      <c r="L68" s="19">
        <f t="shared" si="20"/>
        <v>1562</v>
      </c>
      <c r="M68" s="20">
        <f t="shared" si="21"/>
        <v>99.769139816730714</v>
      </c>
    </row>
    <row r="69" spans="1:13" ht="15" customHeight="1">
      <c r="A69" s="16" t="s">
        <v>141</v>
      </c>
      <c r="B69" s="29" t="s">
        <v>142</v>
      </c>
      <c r="C69" s="19">
        <v>65513793</v>
      </c>
      <c r="D69" s="71">
        <f>C69/C106*100</f>
        <v>5.9589805274701684</v>
      </c>
      <c r="E69" s="19">
        <v>105817000</v>
      </c>
      <c r="F69" s="76">
        <f>E69/E31*100</f>
        <v>0.35728366632189945</v>
      </c>
      <c r="G69" s="19">
        <f t="shared" si="23"/>
        <v>105817000</v>
      </c>
      <c r="H69" s="76">
        <f>G69/G31*100</f>
        <v>0.35693537299808881</v>
      </c>
      <c r="I69" s="19"/>
      <c r="J69" s="19">
        <v>105531634</v>
      </c>
      <c r="K69" s="76">
        <f>J69/J31*100</f>
        <v>1.2291380928975435</v>
      </c>
      <c r="L69" s="19">
        <f t="shared" si="20"/>
        <v>285366</v>
      </c>
      <c r="M69" s="20">
        <f t="shared" si="21"/>
        <v>99.730321214927656</v>
      </c>
    </row>
    <row r="70" spans="1:13" ht="21.75" customHeight="1">
      <c r="A70" s="16" t="s">
        <v>143</v>
      </c>
      <c r="B70" s="29" t="s">
        <v>144</v>
      </c>
      <c r="C70" s="19">
        <v>0</v>
      </c>
      <c r="D70" s="71">
        <f>C70/C55*100</f>
        <v>0</v>
      </c>
      <c r="E70" s="19">
        <v>3494000</v>
      </c>
      <c r="F70" s="76">
        <f>E70/E31*100</f>
        <v>1.1797245528872643E-2</v>
      </c>
      <c r="G70" s="19">
        <f t="shared" si="23"/>
        <v>3494000</v>
      </c>
      <c r="H70" s="76">
        <f>G70/G31*100</f>
        <v>1.1785745137882593E-2</v>
      </c>
      <c r="I70" s="19"/>
      <c r="J70" s="19"/>
      <c r="K70" s="76">
        <f>J70/J31*100</f>
        <v>0</v>
      </c>
      <c r="L70" s="19">
        <f t="shared" si="20"/>
        <v>3494000</v>
      </c>
      <c r="M70" s="20">
        <f t="shared" si="21"/>
        <v>0</v>
      </c>
    </row>
    <row r="71" spans="1:13" ht="25.5" customHeight="1">
      <c r="A71" s="16" t="s">
        <v>145</v>
      </c>
      <c r="B71" s="29" t="s">
        <v>146</v>
      </c>
      <c r="C71" s="19">
        <v>910000</v>
      </c>
      <c r="D71" s="71">
        <f>C71/C106*100</f>
        <v>8.277145974432977E-2</v>
      </c>
      <c r="E71" s="19">
        <v>913600</v>
      </c>
      <c r="F71" s="76">
        <f>E71/E31*100</f>
        <v>3.084706214990855E-3</v>
      </c>
      <c r="G71" s="19">
        <f t="shared" si="23"/>
        <v>913600</v>
      </c>
      <c r="H71" s="76">
        <f>G71/G31*100</f>
        <v>3.0816991293559064E-3</v>
      </c>
      <c r="I71" s="19"/>
      <c r="J71" s="19"/>
      <c r="K71" s="76">
        <f>J71/J31*100</f>
        <v>0</v>
      </c>
      <c r="L71" s="19">
        <f t="shared" si="20"/>
        <v>913600</v>
      </c>
      <c r="M71" s="20">
        <f t="shared" si="21"/>
        <v>0</v>
      </c>
    </row>
    <row r="72" spans="1:13" ht="25.5" customHeight="1">
      <c r="A72" s="108" t="s">
        <v>456</v>
      </c>
      <c r="B72" s="109" t="s">
        <v>457</v>
      </c>
      <c r="C72" s="19"/>
      <c r="D72" s="71"/>
      <c r="E72" s="19">
        <v>235000</v>
      </c>
      <c r="F72" s="76"/>
      <c r="G72" s="19">
        <f t="shared" si="23"/>
        <v>235000</v>
      </c>
      <c r="H72" s="76"/>
      <c r="I72" s="19"/>
      <c r="J72" s="19"/>
      <c r="K72" s="76"/>
      <c r="L72" s="19">
        <f t="shared" si="20"/>
        <v>235000</v>
      </c>
      <c r="M72" s="20">
        <f t="shared" si="21"/>
        <v>0</v>
      </c>
    </row>
    <row r="73" spans="1:13" ht="15" customHeight="1">
      <c r="A73" s="16" t="s">
        <v>147</v>
      </c>
      <c r="B73" s="29" t="s">
        <v>148</v>
      </c>
      <c r="C73" s="19">
        <v>35931970</v>
      </c>
      <c r="D73" s="71">
        <f>C73/C106*100</f>
        <v>3.2682874817466643</v>
      </c>
      <c r="E73" s="19"/>
      <c r="F73" s="76">
        <f>E73/E31*100</f>
        <v>0</v>
      </c>
      <c r="G73" s="19">
        <f t="shared" si="23"/>
        <v>0</v>
      </c>
      <c r="H73" s="76">
        <f>G73/G31*100</f>
        <v>0</v>
      </c>
      <c r="I73" s="19"/>
      <c r="J73" s="19"/>
      <c r="K73" s="76">
        <f>J73/J31*100</f>
        <v>0</v>
      </c>
      <c r="L73" s="19">
        <f t="shared" si="20"/>
        <v>0</v>
      </c>
      <c r="M73" s="20" t="e">
        <f t="shared" si="21"/>
        <v>#DIV/0!</v>
      </c>
    </row>
    <row r="74" spans="1:13" ht="27" customHeight="1">
      <c r="A74" s="31" t="s">
        <v>149</v>
      </c>
      <c r="B74" s="32" t="s">
        <v>150</v>
      </c>
      <c r="C74" s="19">
        <v>74400</v>
      </c>
      <c r="D74" s="71">
        <f>C74/C106*100</f>
        <v>6.7672490164594895E-3</v>
      </c>
      <c r="E74" s="19"/>
      <c r="F74" s="76">
        <f>E74/E31*100</f>
        <v>0</v>
      </c>
      <c r="G74" s="19">
        <f t="shared" si="23"/>
        <v>0</v>
      </c>
      <c r="H74" s="76">
        <f>G74/G31*100</f>
        <v>0</v>
      </c>
      <c r="I74" s="19"/>
      <c r="J74" s="19"/>
      <c r="K74" s="76">
        <f>J74/J31*100</f>
        <v>0</v>
      </c>
      <c r="L74" s="19">
        <f t="shared" si="20"/>
        <v>0</v>
      </c>
      <c r="M74" s="20" t="e">
        <f t="shared" si="21"/>
        <v>#DIV/0!</v>
      </c>
    </row>
    <row r="75" spans="1:13" ht="18.75" customHeight="1">
      <c r="A75" s="16" t="s">
        <v>151</v>
      </c>
      <c r="B75" s="29" t="s">
        <v>152</v>
      </c>
      <c r="C75" s="19">
        <v>470453</v>
      </c>
      <c r="D75" s="71">
        <f>C75/C106*100</f>
        <v>4.2791298407801291E-2</v>
      </c>
      <c r="E75" s="19"/>
      <c r="F75" s="76">
        <f>E75/E31*100</f>
        <v>0</v>
      </c>
      <c r="G75" s="19">
        <f t="shared" si="23"/>
        <v>0</v>
      </c>
      <c r="H75" s="76">
        <f>G75/G31*100</f>
        <v>0</v>
      </c>
      <c r="I75" s="19"/>
      <c r="J75" s="19"/>
      <c r="K75" s="76">
        <f>J75/J31*100</f>
        <v>0</v>
      </c>
      <c r="L75" s="19">
        <f t="shared" si="20"/>
        <v>0</v>
      </c>
      <c r="M75" s="20" t="e">
        <f t="shared" si="21"/>
        <v>#DIV/0!</v>
      </c>
    </row>
    <row r="76" spans="1:13" ht="15" customHeight="1">
      <c r="A76" s="16" t="s">
        <v>153</v>
      </c>
      <c r="B76" s="29" t="s">
        <v>154</v>
      </c>
      <c r="C76" s="19"/>
      <c r="D76" s="71">
        <f>C76/C106*100</f>
        <v>0</v>
      </c>
      <c r="E76" s="19">
        <v>14000000</v>
      </c>
      <c r="F76" s="76">
        <f>E76/E31*100</f>
        <v>4.7270016429369496E-2</v>
      </c>
      <c r="G76" s="19">
        <f t="shared" si="23"/>
        <v>14000000</v>
      </c>
      <c r="H76" s="76">
        <f>G76/G31*100</f>
        <v>4.7223935870164942E-2</v>
      </c>
      <c r="I76" s="19"/>
      <c r="J76" s="19"/>
      <c r="K76" s="76">
        <f>J76/J31*100</f>
        <v>0</v>
      </c>
      <c r="L76" s="19">
        <f t="shared" si="20"/>
        <v>14000000</v>
      </c>
      <c r="M76" s="20">
        <f t="shared" si="21"/>
        <v>0</v>
      </c>
    </row>
    <row r="77" spans="1:13" ht="21" customHeight="1">
      <c r="A77" s="16" t="s">
        <v>155</v>
      </c>
      <c r="B77" s="29" t="s">
        <v>156</v>
      </c>
      <c r="C77" s="19">
        <v>369877</v>
      </c>
      <c r="D77" s="71">
        <f>C77/C106*100</f>
        <v>3.3643141995443361E-2</v>
      </c>
      <c r="E77" s="19">
        <v>0</v>
      </c>
      <c r="F77" s="76">
        <f>E77/E31*100</f>
        <v>0</v>
      </c>
      <c r="G77" s="19">
        <f t="shared" si="23"/>
        <v>0</v>
      </c>
      <c r="H77" s="76">
        <f>G77/G31*100</f>
        <v>0</v>
      </c>
      <c r="I77" s="19"/>
      <c r="J77" s="19"/>
      <c r="K77" s="76">
        <f>J77/J31*100</f>
        <v>0</v>
      </c>
      <c r="L77" s="19">
        <f t="shared" si="20"/>
        <v>0</v>
      </c>
      <c r="M77" s="20" t="e">
        <f t="shared" si="21"/>
        <v>#DIV/0!</v>
      </c>
    </row>
    <row r="78" spans="1:13" ht="21.75" customHeight="1">
      <c r="A78" s="16" t="s">
        <v>157</v>
      </c>
      <c r="B78" s="29" t="s">
        <v>156</v>
      </c>
      <c r="C78" s="19">
        <v>208340</v>
      </c>
      <c r="D78" s="71">
        <f>C78/C106*100</f>
        <v>1.8950116399047982E-2</v>
      </c>
      <c r="E78" s="19">
        <v>0</v>
      </c>
      <c r="F78" s="76">
        <f>E78/E31*100</f>
        <v>0</v>
      </c>
      <c r="G78" s="19">
        <f t="shared" si="23"/>
        <v>0</v>
      </c>
      <c r="H78" s="76">
        <f>G78/G31*100</f>
        <v>0</v>
      </c>
      <c r="I78" s="19"/>
      <c r="J78" s="19"/>
      <c r="K78" s="76">
        <f>J78/J31*100</f>
        <v>0</v>
      </c>
      <c r="L78" s="19">
        <f t="shared" si="20"/>
        <v>0</v>
      </c>
      <c r="M78" s="20" t="e">
        <f t="shared" si="21"/>
        <v>#DIV/0!</v>
      </c>
    </row>
    <row r="79" spans="1:13" ht="24" customHeight="1">
      <c r="A79" s="16" t="s">
        <v>158</v>
      </c>
      <c r="B79" s="29" t="s">
        <v>443</v>
      </c>
      <c r="C79" s="19">
        <v>0</v>
      </c>
      <c r="D79" s="71" t="e">
        <f>C79/C67*100</f>
        <v>#DIV/0!</v>
      </c>
      <c r="E79" s="19">
        <v>5330000</v>
      </c>
      <c r="F79" s="76">
        <f>E79/E31*100</f>
        <v>1.7996370540609957E-2</v>
      </c>
      <c r="G79" s="19">
        <f t="shared" si="23"/>
        <v>5330000</v>
      </c>
      <c r="H79" s="76">
        <f>G79/G31*100</f>
        <v>1.7978827013427082E-2</v>
      </c>
      <c r="I79" s="19"/>
      <c r="J79" s="19"/>
      <c r="K79" s="76">
        <f>J79/J31*100</f>
        <v>0</v>
      </c>
      <c r="L79" s="19">
        <f t="shared" si="20"/>
        <v>5330000</v>
      </c>
      <c r="M79" s="20">
        <f t="shared" si="21"/>
        <v>0</v>
      </c>
    </row>
    <row r="80" spans="1:13" ht="15" customHeight="1">
      <c r="A80" s="16" t="s">
        <v>159</v>
      </c>
      <c r="B80" s="29" t="s">
        <v>160</v>
      </c>
      <c r="C80" s="19">
        <v>91894218</v>
      </c>
      <c r="D80" s="71">
        <f>C80/C106*100</f>
        <v>8.3584819405754551</v>
      </c>
      <c r="E80" s="19">
        <v>51125000</v>
      </c>
      <c r="F80" s="76">
        <f>E80/E31*100</f>
        <v>0.17261997071082252</v>
      </c>
      <c r="G80" s="19">
        <f t="shared" si="23"/>
        <v>51125000</v>
      </c>
      <c r="H80" s="76">
        <f>G80/G31*100</f>
        <v>0.17245169438301303</v>
      </c>
      <c r="I80" s="19"/>
      <c r="J80" s="19">
        <v>50638499</v>
      </c>
      <c r="K80" s="76">
        <f>J80/J31*100</f>
        <v>0.58979194890561593</v>
      </c>
      <c r="L80" s="19">
        <f t="shared" si="20"/>
        <v>486501</v>
      </c>
      <c r="M80" s="20">
        <f t="shared" si="21"/>
        <v>99.048408801955986</v>
      </c>
    </row>
    <row r="81" spans="1:13" ht="15" customHeight="1">
      <c r="A81" s="16" t="s">
        <v>161</v>
      </c>
      <c r="B81" s="29" t="s">
        <v>162</v>
      </c>
      <c r="C81" s="19">
        <v>52584526</v>
      </c>
      <c r="D81" s="71">
        <f>C81/C106*100</f>
        <v>4.7829648098721558</v>
      </c>
      <c r="E81" s="19"/>
      <c r="F81" s="76">
        <f>E81/E31*100</f>
        <v>0</v>
      </c>
      <c r="G81" s="19">
        <f t="shared" si="23"/>
        <v>0</v>
      </c>
      <c r="H81" s="76">
        <f>G81/G31*100</f>
        <v>0</v>
      </c>
      <c r="I81" s="19"/>
      <c r="J81" s="19"/>
      <c r="K81" s="76">
        <f>J81/J31*100</f>
        <v>0</v>
      </c>
      <c r="L81" s="19">
        <f t="shared" si="20"/>
        <v>0</v>
      </c>
      <c r="M81" s="20" t="e">
        <f t="shared" si="21"/>
        <v>#DIV/0!</v>
      </c>
    </row>
    <row r="82" spans="1:13" ht="20.25" customHeight="1">
      <c r="A82" s="16" t="s">
        <v>163</v>
      </c>
      <c r="B82" s="29" t="s">
        <v>164</v>
      </c>
      <c r="C82" s="19">
        <v>1192196</v>
      </c>
      <c r="D82" s="71">
        <f>C82/C106*100</f>
        <v>0.10843934419928677</v>
      </c>
      <c r="E82" s="19"/>
      <c r="F82" s="76">
        <f>E82/E31*100</f>
        <v>0</v>
      </c>
      <c r="G82" s="19">
        <f t="shared" si="23"/>
        <v>0</v>
      </c>
      <c r="H82" s="76">
        <f>G82/G31*100</f>
        <v>0</v>
      </c>
      <c r="I82" s="19"/>
      <c r="J82" s="19"/>
      <c r="K82" s="76">
        <f>J82/J31*100</f>
        <v>0</v>
      </c>
      <c r="L82" s="19">
        <f t="shared" si="20"/>
        <v>0</v>
      </c>
      <c r="M82" s="20" t="e">
        <f t="shared" si="21"/>
        <v>#DIV/0!</v>
      </c>
    </row>
    <row r="83" spans="1:13" ht="21.75" customHeight="1">
      <c r="A83" s="16" t="s">
        <v>165</v>
      </c>
      <c r="B83" s="29" t="s">
        <v>166</v>
      </c>
      <c r="C83" s="19">
        <v>251555</v>
      </c>
      <c r="D83" s="71">
        <f>C83/C106*100</f>
        <v>2.2880851160422939E-2</v>
      </c>
      <c r="E83" s="19"/>
      <c r="F83" s="76">
        <f>E83/E31*100</f>
        <v>0</v>
      </c>
      <c r="G83" s="19">
        <f t="shared" si="23"/>
        <v>0</v>
      </c>
      <c r="H83" s="76">
        <f>G83/G31*100</f>
        <v>0</v>
      </c>
      <c r="I83" s="19"/>
      <c r="J83" s="19"/>
      <c r="K83" s="76">
        <f>J83/J31*100</f>
        <v>0</v>
      </c>
      <c r="L83" s="19">
        <f t="shared" si="20"/>
        <v>0</v>
      </c>
      <c r="M83" s="20" t="e">
        <f t="shared" si="21"/>
        <v>#DIV/0!</v>
      </c>
    </row>
    <row r="84" spans="1:13" ht="27" customHeight="1">
      <c r="A84" s="16" t="s">
        <v>167</v>
      </c>
      <c r="B84" s="29" t="s">
        <v>168</v>
      </c>
      <c r="C84" s="19">
        <v>14102176</v>
      </c>
      <c r="D84" s="71">
        <f>C84/C106*100</f>
        <v>1.2827007616389596</v>
      </c>
      <c r="E84" s="19">
        <v>29461000</v>
      </c>
      <c r="F84" s="76">
        <f>E84/E31*100</f>
        <v>9.9472996716118187E-2</v>
      </c>
      <c r="G84" s="19">
        <f t="shared" si="23"/>
        <v>29461000</v>
      </c>
      <c r="H84" s="76">
        <f>G84/G31*100</f>
        <v>9.9376026762209219E-2</v>
      </c>
      <c r="I84" s="33"/>
      <c r="J84" s="19"/>
      <c r="K84" s="76">
        <f>J84/J31*100</f>
        <v>0</v>
      </c>
      <c r="L84" s="19">
        <f t="shared" si="20"/>
        <v>29461000</v>
      </c>
      <c r="M84" s="20">
        <f t="shared" si="21"/>
        <v>0</v>
      </c>
    </row>
    <row r="85" spans="1:13" ht="32.25" customHeight="1">
      <c r="A85" s="16" t="s">
        <v>169</v>
      </c>
      <c r="B85" s="34" t="s">
        <v>170</v>
      </c>
      <c r="C85" s="19">
        <v>150000</v>
      </c>
      <c r="D85" s="71">
        <f>C85/C106*100</f>
        <v>1.3643647210603809E-2</v>
      </c>
      <c r="E85" s="19">
        <v>571000</v>
      </c>
      <c r="F85" s="76">
        <f>E85/E31*100</f>
        <v>1.9279413843692845E-3</v>
      </c>
      <c r="G85" s="19">
        <f t="shared" si="23"/>
        <v>571000</v>
      </c>
      <c r="H85" s="76">
        <f>G85/G31*100</f>
        <v>1.9260619558474415E-3</v>
      </c>
      <c r="I85" s="19"/>
      <c r="J85" s="19"/>
      <c r="K85" s="76">
        <f>J85/J31*100</f>
        <v>0</v>
      </c>
      <c r="L85" s="19">
        <f t="shared" si="20"/>
        <v>571000</v>
      </c>
      <c r="M85" s="20">
        <f t="shared" si="21"/>
        <v>0</v>
      </c>
    </row>
    <row r="86" spans="1:13" ht="31.5" customHeight="1">
      <c r="A86" s="31" t="s">
        <v>192</v>
      </c>
      <c r="B86" s="34" t="s">
        <v>193</v>
      </c>
      <c r="C86" s="19">
        <v>0</v>
      </c>
      <c r="D86" s="71"/>
      <c r="E86" s="19">
        <v>1700000</v>
      </c>
      <c r="F86" s="76">
        <f>E86/E31*100</f>
        <v>5.7399305664234384E-3</v>
      </c>
      <c r="G86" s="19">
        <f t="shared" si="23"/>
        <v>1700000</v>
      </c>
      <c r="H86" s="76">
        <f>G86/G31*100</f>
        <v>5.7343350699485991E-3</v>
      </c>
      <c r="I86" s="19"/>
      <c r="J86" s="19"/>
      <c r="K86" s="76">
        <f>J86/J32*100</f>
        <v>0</v>
      </c>
      <c r="L86" s="19">
        <f t="shared" si="20"/>
        <v>1700000</v>
      </c>
      <c r="M86" s="20">
        <f t="shared" si="21"/>
        <v>0</v>
      </c>
    </row>
    <row r="87" spans="1:13" ht="36" customHeight="1">
      <c r="A87" s="111" t="s">
        <v>458</v>
      </c>
      <c r="B87" s="34" t="s">
        <v>459</v>
      </c>
      <c r="C87" s="19">
        <v>0</v>
      </c>
      <c r="D87" s="71"/>
      <c r="E87" s="19">
        <v>55000</v>
      </c>
      <c r="F87" s="76">
        <f>E87/E31*100</f>
        <v>1.8570363597252302E-4</v>
      </c>
      <c r="G87" s="19">
        <f t="shared" si="23"/>
        <v>55000</v>
      </c>
      <c r="H87" s="76">
        <f>G87/G31*100</f>
        <v>1.855226052042194E-4</v>
      </c>
      <c r="I87" s="19"/>
      <c r="J87" s="19"/>
      <c r="K87" s="76">
        <f>J87/J33*100</f>
        <v>0</v>
      </c>
      <c r="L87" s="19">
        <f t="shared" si="20"/>
        <v>55000</v>
      </c>
      <c r="M87" s="20">
        <f t="shared" si="21"/>
        <v>0</v>
      </c>
    </row>
    <row r="88" spans="1:13" ht="26.25" customHeight="1">
      <c r="A88" s="16" t="s">
        <v>171</v>
      </c>
      <c r="B88" s="29" t="s">
        <v>172</v>
      </c>
      <c r="C88" s="19">
        <v>77844</v>
      </c>
      <c r="D88" s="71">
        <f>C88/C106*100</f>
        <v>7.0805071564149511E-3</v>
      </c>
      <c r="E88" s="19">
        <v>0</v>
      </c>
      <c r="F88" s="76">
        <f>E88/E31*100</f>
        <v>0</v>
      </c>
      <c r="G88" s="19">
        <f t="shared" si="23"/>
        <v>0</v>
      </c>
      <c r="H88" s="76">
        <f>G88/G31*100</f>
        <v>0</v>
      </c>
      <c r="I88" s="19"/>
      <c r="J88" s="19"/>
      <c r="K88" s="76">
        <f>J88/J31*100</f>
        <v>0</v>
      </c>
      <c r="L88" s="19">
        <f t="shared" si="20"/>
        <v>0</v>
      </c>
      <c r="M88" s="20" t="e">
        <f t="shared" si="21"/>
        <v>#DIV/0!</v>
      </c>
    </row>
    <row r="89" spans="1:13" ht="15" customHeight="1">
      <c r="A89" s="16" t="s">
        <v>173</v>
      </c>
      <c r="B89" s="29" t="s">
        <v>174</v>
      </c>
      <c r="C89" s="19">
        <v>107037072</v>
      </c>
      <c r="D89" s="71">
        <f>C89/C106*100</f>
        <v>9.7358403254933261</v>
      </c>
      <c r="E89" s="19">
        <v>119280000</v>
      </c>
      <c r="F89" s="76">
        <f>E89/E31*100</f>
        <v>0.40274053997822812</v>
      </c>
      <c r="G89" s="19">
        <f t="shared" si="23"/>
        <v>119280000</v>
      </c>
      <c r="H89" s="76">
        <f>G89/G31*100</f>
        <v>0.40234793361380533</v>
      </c>
      <c r="I89" s="19"/>
      <c r="J89" s="19">
        <v>119280000</v>
      </c>
      <c r="K89" s="76">
        <f>J89/J31*100</f>
        <v>1.3892667645117576</v>
      </c>
      <c r="L89" s="19">
        <f t="shared" si="20"/>
        <v>0</v>
      </c>
      <c r="M89" s="20">
        <f t="shared" si="21"/>
        <v>100</v>
      </c>
    </row>
    <row r="90" spans="1:13" ht="24.75" customHeight="1">
      <c r="A90" s="16" t="s">
        <v>175</v>
      </c>
      <c r="B90" s="29" t="s">
        <v>176</v>
      </c>
      <c r="C90" s="19">
        <v>986366</v>
      </c>
      <c r="D90" s="71">
        <f>C90/C106*100</f>
        <v>8.9717531496896236E-2</v>
      </c>
      <c r="E90" s="19">
        <v>0</v>
      </c>
      <c r="F90" s="76">
        <f>E90/E31*100</f>
        <v>0</v>
      </c>
      <c r="G90" s="19">
        <f t="shared" si="23"/>
        <v>0</v>
      </c>
      <c r="H90" s="76">
        <f>G90/G31*100</f>
        <v>0</v>
      </c>
      <c r="I90" s="19"/>
      <c r="J90" s="19"/>
      <c r="K90" s="76">
        <f>J90/J31*100</f>
        <v>0</v>
      </c>
      <c r="L90" s="19">
        <f t="shared" si="20"/>
        <v>0</v>
      </c>
      <c r="M90" s="20" t="e">
        <f t="shared" si="21"/>
        <v>#DIV/0!</v>
      </c>
    </row>
    <row r="91" spans="1:13" ht="22.5" customHeight="1">
      <c r="A91" s="16" t="s">
        <v>177</v>
      </c>
      <c r="B91" s="29" t="s">
        <v>178</v>
      </c>
      <c r="C91" s="19">
        <v>358797</v>
      </c>
      <c r="D91" s="71">
        <f>C91/C106*100</f>
        <v>3.2635331254820092E-2</v>
      </c>
      <c r="E91" s="19">
        <v>0</v>
      </c>
      <c r="F91" s="76">
        <f>E91/E31*100</f>
        <v>0</v>
      </c>
      <c r="G91" s="19">
        <f t="shared" si="23"/>
        <v>0</v>
      </c>
      <c r="H91" s="76">
        <f>G91/G31*100</f>
        <v>0</v>
      </c>
      <c r="I91" s="19"/>
      <c r="J91" s="19"/>
      <c r="K91" s="76">
        <f>J91/J31*100</f>
        <v>0</v>
      </c>
      <c r="L91" s="19">
        <f t="shared" si="20"/>
        <v>0</v>
      </c>
      <c r="M91" s="20" t="e">
        <f t="shared" si="21"/>
        <v>#DIV/0!</v>
      </c>
    </row>
    <row r="92" spans="1:13" ht="24" customHeight="1">
      <c r="A92" s="16" t="s">
        <v>179</v>
      </c>
      <c r="B92" s="29" t="s">
        <v>180</v>
      </c>
      <c r="C92" s="19">
        <v>0</v>
      </c>
      <c r="D92" s="71">
        <v>0</v>
      </c>
      <c r="E92" s="19">
        <v>5000000</v>
      </c>
      <c r="F92" s="76">
        <f>E92/E31*100</f>
        <v>1.688214872477482E-2</v>
      </c>
      <c r="G92" s="19">
        <f t="shared" si="23"/>
        <v>5000000</v>
      </c>
      <c r="H92" s="76">
        <f>G92/G31*100</f>
        <v>1.6865691382201765E-2</v>
      </c>
      <c r="I92" s="19"/>
      <c r="J92" s="19"/>
      <c r="K92" s="76">
        <f>J92/J31*100</f>
        <v>0</v>
      </c>
      <c r="L92" s="19">
        <f t="shared" si="20"/>
        <v>5000000</v>
      </c>
      <c r="M92" s="20">
        <f t="shared" si="21"/>
        <v>0</v>
      </c>
    </row>
    <row r="93" spans="1:13" ht="15" customHeight="1">
      <c r="A93" s="16" t="s">
        <v>182</v>
      </c>
      <c r="B93" s="29" t="s">
        <v>183</v>
      </c>
      <c r="C93" s="19">
        <v>151200000</v>
      </c>
      <c r="D93" s="71">
        <f>C93/C106*100</f>
        <v>13.752796388288639</v>
      </c>
      <c r="E93" s="19">
        <v>0</v>
      </c>
      <c r="F93" s="76">
        <f>E93/E31*100</f>
        <v>0</v>
      </c>
      <c r="G93" s="19">
        <f t="shared" si="23"/>
        <v>0</v>
      </c>
      <c r="H93" s="76">
        <f>G93/G31*100</f>
        <v>0</v>
      </c>
      <c r="I93" s="19"/>
      <c r="J93" s="19"/>
      <c r="K93" s="76">
        <f>J93/J31*100</f>
        <v>0</v>
      </c>
      <c r="L93" s="19">
        <f t="shared" si="20"/>
        <v>0</v>
      </c>
      <c r="M93" s="20" t="e">
        <f t="shared" si="21"/>
        <v>#DIV/0!</v>
      </c>
    </row>
    <row r="94" spans="1:13" ht="15" customHeight="1">
      <c r="A94" s="16" t="s">
        <v>184</v>
      </c>
      <c r="B94" s="29" t="s">
        <v>185</v>
      </c>
      <c r="C94" s="19">
        <v>139800000</v>
      </c>
      <c r="D94" s="71">
        <f>C94/C106*100</f>
        <v>12.715879200282748</v>
      </c>
      <c r="E94" s="19">
        <v>0</v>
      </c>
      <c r="F94" s="76">
        <f>E94/E31*100</f>
        <v>0</v>
      </c>
      <c r="G94" s="19">
        <f t="shared" si="23"/>
        <v>0</v>
      </c>
      <c r="H94" s="76">
        <f>G94/G31*100</f>
        <v>0</v>
      </c>
      <c r="I94" s="19"/>
      <c r="J94" s="19"/>
      <c r="K94" s="76">
        <f>J94/J31*100</f>
        <v>0</v>
      </c>
      <c r="L94" s="19">
        <f t="shared" si="20"/>
        <v>0</v>
      </c>
      <c r="M94" s="20" t="e">
        <f t="shared" si="21"/>
        <v>#DIV/0!</v>
      </c>
    </row>
    <row r="95" spans="1:13" ht="21" customHeight="1">
      <c r="A95" s="112" t="s">
        <v>470</v>
      </c>
      <c r="B95" s="29" t="s">
        <v>187</v>
      </c>
      <c r="C95" s="19">
        <v>5000000</v>
      </c>
      <c r="D95" s="71">
        <f>C95/C106*100</f>
        <v>0.45478824035346027</v>
      </c>
      <c r="E95" s="19">
        <v>5000000</v>
      </c>
      <c r="F95" s="76">
        <f>E95/E31*100</f>
        <v>1.688214872477482E-2</v>
      </c>
      <c r="G95" s="19">
        <f t="shared" si="23"/>
        <v>5000000</v>
      </c>
      <c r="H95" s="76">
        <f>G95/G31*100</f>
        <v>1.6865691382201765E-2</v>
      </c>
      <c r="I95" s="19"/>
      <c r="J95" s="19"/>
      <c r="K95" s="76">
        <f>J95/J31*100</f>
        <v>0</v>
      </c>
      <c r="L95" s="19">
        <f t="shared" si="20"/>
        <v>5000000</v>
      </c>
      <c r="M95" s="20">
        <f t="shared" si="21"/>
        <v>0</v>
      </c>
    </row>
    <row r="96" spans="1:13" ht="15" customHeight="1">
      <c r="A96" s="112" t="s">
        <v>463</v>
      </c>
      <c r="B96" s="29" t="s">
        <v>188</v>
      </c>
      <c r="C96" s="19">
        <v>0</v>
      </c>
      <c r="D96" s="71">
        <f>C96/C89*100</f>
        <v>0</v>
      </c>
      <c r="E96" s="19">
        <v>25000000</v>
      </c>
      <c r="F96" s="76">
        <f>E96/E31*100</f>
        <v>8.4410743623874102E-2</v>
      </c>
      <c r="G96" s="19">
        <f t="shared" si="23"/>
        <v>25000000</v>
      </c>
      <c r="H96" s="76">
        <f>G96/G31*100</f>
        <v>8.432845691100882E-2</v>
      </c>
      <c r="I96" s="19"/>
      <c r="J96" s="19"/>
      <c r="K96" s="76">
        <f>J96/J31*100</f>
        <v>0</v>
      </c>
      <c r="L96" s="19">
        <f t="shared" si="20"/>
        <v>25000000</v>
      </c>
      <c r="M96" s="20">
        <f t="shared" si="21"/>
        <v>0</v>
      </c>
    </row>
    <row r="97" spans="1:16" ht="15" customHeight="1">
      <c r="A97" s="112" t="s">
        <v>460</v>
      </c>
      <c r="B97" s="29" t="s">
        <v>189</v>
      </c>
      <c r="C97" s="19">
        <v>341134800</v>
      </c>
      <c r="D97" s="71">
        <f>C97/C106*100</f>
        <v>31.028819083065919</v>
      </c>
      <c r="E97" s="19">
        <v>432935000</v>
      </c>
      <c r="F97" s="76">
        <f>E97/E31*100</f>
        <v>1.4617746116320773</v>
      </c>
      <c r="G97" s="19">
        <f t="shared" si="23"/>
        <v>432935000</v>
      </c>
      <c r="H97" s="76">
        <f>G97/G31*100</f>
        <v>1.4603496197107042</v>
      </c>
      <c r="I97" s="19"/>
      <c r="J97" s="113">
        <v>119882000</v>
      </c>
      <c r="K97" s="76">
        <f>J97/J31*100</f>
        <v>1.3962783221260773</v>
      </c>
      <c r="L97" s="19">
        <f t="shared" si="20"/>
        <v>313053000</v>
      </c>
      <c r="M97" s="20">
        <f t="shared" si="21"/>
        <v>27.690530911106748</v>
      </c>
    </row>
    <row r="98" spans="1:16" ht="15" customHeight="1">
      <c r="A98" s="112" t="s">
        <v>462</v>
      </c>
      <c r="B98" s="29" t="s">
        <v>190</v>
      </c>
      <c r="C98" s="19">
        <v>19318080</v>
      </c>
      <c r="D98" s="71">
        <f>C98/C106*100</f>
        <v>1.7571271220414748</v>
      </c>
      <c r="E98" s="19">
        <v>15638000</v>
      </c>
      <c r="F98" s="76">
        <f>E98/E31*100</f>
        <v>5.280060835160573E-2</v>
      </c>
      <c r="G98" s="19">
        <f t="shared" si="23"/>
        <v>15638000</v>
      </c>
      <c r="H98" s="76">
        <f>G98/G31*100</f>
        <v>5.2749136366974238E-2</v>
      </c>
      <c r="I98" s="19"/>
      <c r="J98" s="19"/>
      <c r="K98" s="76">
        <f>J98/J31*100</f>
        <v>0</v>
      </c>
      <c r="L98" s="19">
        <f t="shared" si="20"/>
        <v>15638000</v>
      </c>
      <c r="M98" s="20">
        <f t="shared" si="21"/>
        <v>0</v>
      </c>
    </row>
    <row r="99" spans="1:16" ht="15" customHeight="1">
      <c r="A99" s="112" t="s">
        <v>461</v>
      </c>
      <c r="B99" s="29" t="s">
        <v>191</v>
      </c>
      <c r="C99" s="19">
        <v>7800000</v>
      </c>
      <c r="D99" s="71">
        <f>C99/C106*100</f>
        <v>0.70946965495139791</v>
      </c>
      <c r="E99" s="19">
        <v>15000000</v>
      </c>
      <c r="F99" s="76">
        <f>E99/E31*100</f>
        <v>5.0646446174324462E-2</v>
      </c>
      <c r="G99" s="19">
        <f t="shared" si="23"/>
        <v>15000000</v>
      </c>
      <c r="H99" s="76">
        <f>G99/G31*100</f>
        <v>5.0597074146605296E-2</v>
      </c>
      <c r="I99" s="19"/>
      <c r="J99" s="19"/>
      <c r="K99" s="76">
        <f>J99/J31*100</f>
        <v>0</v>
      </c>
      <c r="L99" s="19">
        <f t="shared" si="20"/>
        <v>15000000</v>
      </c>
      <c r="M99" s="20">
        <f t="shared" si="21"/>
        <v>0</v>
      </c>
    </row>
    <row r="100" spans="1:16" ht="18.75" customHeight="1">
      <c r="A100" s="122" t="s">
        <v>478</v>
      </c>
      <c r="B100" s="29" t="s">
        <v>447</v>
      </c>
      <c r="C100" s="19">
        <v>28231645</v>
      </c>
      <c r="D100" s="71">
        <f>C100/C106*100</f>
        <v>2.567884030366713</v>
      </c>
      <c r="E100" s="19"/>
      <c r="F100" s="76">
        <f>E100/E31*100</f>
        <v>0</v>
      </c>
      <c r="G100" s="19">
        <f t="shared" si="23"/>
        <v>0</v>
      </c>
      <c r="H100" s="76">
        <f>G100/G31*100</f>
        <v>0</v>
      </c>
      <c r="I100" s="19"/>
      <c r="J100" s="19"/>
      <c r="K100" s="76">
        <f>J100/J31*100</f>
        <v>0</v>
      </c>
      <c r="L100" s="19">
        <f t="shared" si="20"/>
        <v>0</v>
      </c>
      <c r="M100" s="20" t="e">
        <f t="shared" si="21"/>
        <v>#DIV/0!</v>
      </c>
    </row>
    <row r="101" spans="1:16" ht="18" customHeight="1">
      <c r="A101" s="31" t="s">
        <v>464</v>
      </c>
      <c r="B101" s="114" t="s">
        <v>465</v>
      </c>
      <c r="C101" s="19">
        <v>0</v>
      </c>
      <c r="D101" s="71">
        <f>C101/C93*100</f>
        <v>0</v>
      </c>
      <c r="E101" s="19">
        <v>117182000</v>
      </c>
      <c r="F101" s="76">
        <f>E101/E31*100</f>
        <v>0.39565679037331258</v>
      </c>
      <c r="G101" s="19">
        <f t="shared" si="23"/>
        <v>117182000</v>
      </c>
      <c r="H101" s="76">
        <f>G101/G31*100</f>
        <v>0.39527108950983336</v>
      </c>
      <c r="I101" s="19"/>
      <c r="J101" s="19"/>
      <c r="K101" s="76">
        <f>J101/J31*100</f>
        <v>0</v>
      </c>
      <c r="L101" s="19">
        <f t="shared" ref="L101:L105" si="24">G101-J101</f>
        <v>117182000</v>
      </c>
      <c r="M101" s="20">
        <f t="shared" si="21"/>
        <v>0</v>
      </c>
    </row>
    <row r="102" spans="1:16" ht="21" customHeight="1">
      <c r="A102" s="115" t="s">
        <v>181</v>
      </c>
      <c r="B102" s="123" t="s">
        <v>476</v>
      </c>
      <c r="C102" s="19">
        <v>0</v>
      </c>
      <c r="D102" s="71">
        <f t="shared" ref="D102:D104" si="25">C102/C94*100</f>
        <v>0</v>
      </c>
      <c r="E102" s="19">
        <v>67522000</v>
      </c>
      <c r="F102" s="76">
        <f>E102/E31*100</f>
        <v>0.22798328923884906</v>
      </c>
      <c r="G102" s="19">
        <f t="shared" si="23"/>
        <v>67522000</v>
      </c>
      <c r="H102" s="76">
        <f>G102/G31*100</f>
        <v>0.22776104270180547</v>
      </c>
      <c r="I102" s="19"/>
      <c r="J102" s="19"/>
      <c r="K102" s="76">
        <f>J102/J32*100</f>
        <v>0</v>
      </c>
      <c r="L102" s="19">
        <f t="shared" ref="L102:L104" si="26">G102-J102</f>
        <v>67522000</v>
      </c>
      <c r="M102" s="20">
        <f t="shared" ref="M102:M104" si="27">J102/G102*100</f>
        <v>0</v>
      </c>
    </row>
    <row r="103" spans="1:16" ht="29.25" customHeight="1">
      <c r="A103" s="116" t="s">
        <v>466</v>
      </c>
      <c r="B103" s="117" t="s">
        <v>467</v>
      </c>
      <c r="C103" s="19">
        <v>0</v>
      </c>
      <c r="D103" s="71">
        <f t="shared" si="25"/>
        <v>0</v>
      </c>
      <c r="E103" s="19">
        <v>100000000</v>
      </c>
      <c r="F103" s="76">
        <f>E103/E31*100</f>
        <v>0.33764297449549641</v>
      </c>
      <c r="G103" s="19">
        <f t="shared" si="23"/>
        <v>100000000</v>
      </c>
      <c r="H103" s="76">
        <f>G103/G31*100</f>
        <v>0.33731382764403528</v>
      </c>
      <c r="I103" s="19"/>
      <c r="J103" s="19"/>
      <c r="K103" s="76">
        <f>J103/J33*100</f>
        <v>0</v>
      </c>
      <c r="L103" s="19">
        <f t="shared" si="26"/>
        <v>100000000</v>
      </c>
      <c r="M103" s="20">
        <f t="shared" si="27"/>
        <v>0</v>
      </c>
    </row>
    <row r="104" spans="1:16" ht="36.75" customHeight="1">
      <c r="A104" s="108" t="s">
        <v>468</v>
      </c>
      <c r="B104" s="32" t="s">
        <v>469</v>
      </c>
      <c r="C104" s="19">
        <v>0</v>
      </c>
      <c r="D104" s="71" t="e">
        <f t="shared" si="25"/>
        <v>#DIV/0!</v>
      </c>
      <c r="E104" s="19">
        <v>2195000</v>
      </c>
      <c r="F104" s="76">
        <f>E104/E31*100</f>
        <v>7.4112632901761457E-3</v>
      </c>
      <c r="G104" s="19">
        <f t="shared" si="23"/>
        <v>2195000</v>
      </c>
      <c r="H104" s="76">
        <f>G104/G31*100</f>
        <v>7.4040385167865744E-3</v>
      </c>
      <c r="I104" s="19"/>
      <c r="J104" s="19"/>
      <c r="K104" s="76">
        <f>J104/J34*100</f>
        <v>0</v>
      </c>
      <c r="L104" s="19">
        <f t="shared" si="26"/>
        <v>2195000</v>
      </c>
      <c r="M104" s="20">
        <f t="shared" si="27"/>
        <v>0</v>
      </c>
    </row>
    <row r="105" spans="1:16" ht="29.25" customHeight="1">
      <c r="A105" s="121" t="s">
        <v>186</v>
      </c>
      <c r="B105" s="35" t="s">
        <v>194</v>
      </c>
      <c r="C105" s="19">
        <v>26402844</v>
      </c>
      <c r="D105" s="71">
        <f>C105/C106*100</f>
        <v>2.4015405926173834</v>
      </c>
      <c r="E105" s="19">
        <v>0</v>
      </c>
      <c r="F105" s="76">
        <f>E105/E31*100</f>
        <v>0</v>
      </c>
      <c r="G105" s="19">
        <f t="shared" si="23"/>
        <v>0</v>
      </c>
      <c r="H105" s="76">
        <f>G105/G31*100</f>
        <v>0</v>
      </c>
      <c r="I105" s="19"/>
      <c r="J105" s="19"/>
      <c r="K105" s="76">
        <f>J105/J31*100</f>
        <v>0</v>
      </c>
      <c r="L105" s="19">
        <f t="shared" si="24"/>
        <v>0</v>
      </c>
      <c r="M105" s="20" t="e">
        <f t="shared" si="21"/>
        <v>#DIV/0!</v>
      </c>
    </row>
    <row r="106" spans="1:16" ht="24" customHeight="1">
      <c r="A106" s="16"/>
      <c r="B106" s="36" t="s">
        <v>81</v>
      </c>
      <c r="C106" s="23">
        <f>SUM(C55:C105)</f>
        <v>1099412772</v>
      </c>
      <c r="D106" s="72">
        <f>C106/C53*100</f>
        <v>91.59869358551866</v>
      </c>
      <c r="E106" s="23">
        <f t="shared" ref="E106:L106" si="28">SUM(E55:E105)</f>
        <v>2200751000</v>
      </c>
      <c r="F106" s="23">
        <f t="shared" si="28"/>
        <v>7.4297668004644457</v>
      </c>
      <c r="G106" s="23">
        <f t="shared" si="28"/>
        <v>2200751000</v>
      </c>
      <c r="H106" s="23">
        <f t="shared" si="28"/>
        <v>7.4225239891691226</v>
      </c>
      <c r="I106" s="23">
        <f t="shared" si="28"/>
        <v>0</v>
      </c>
      <c r="J106" s="23">
        <f t="shared" si="28"/>
        <v>396382919</v>
      </c>
      <c r="K106" s="23">
        <f t="shared" si="28"/>
        <v>4.6167137440212613</v>
      </c>
      <c r="L106" s="23">
        <f t="shared" si="28"/>
        <v>1804368081</v>
      </c>
      <c r="M106" s="23">
        <f>J106/G106*100</f>
        <v>18.011257020898775</v>
      </c>
    </row>
    <row r="107" spans="1:16" ht="15" customHeight="1">
      <c r="A107" s="16" t="s">
        <v>91</v>
      </c>
      <c r="B107" s="29" t="s">
        <v>92</v>
      </c>
      <c r="C107" s="19"/>
      <c r="D107" s="71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1:16" ht="22.5" customHeight="1">
      <c r="A108" s="16" t="s">
        <v>196</v>
      </c>
      <c r="B108" s="29" t="s">
        <v>197</v>
      </c>
      <c r="C108" s="33">
        <v>519870</v>
      </c>
      <c r="D108" s="71">
        <f>C108/C113*100</f>
        <v>0.51555669799754322</v>
      </c>
      <c r="E108" s="19">
        <v>0</v>
      </c>
      <c r="F108" s="76">
        <f>E108/E31*100</f>
        <v>0</v>
      </c>
      <c r="G108" s="19">
        <f>E108+I108</f>
        <v>0</v>
      </c>
      <c r="H108" s="76">
        <f>G108/G31*100</f>
        <v>0</v>
      </c>
      <c r="I108" s="19"/>
      <c r="J108" s="33">
        <v>423440</v>
      </c>
      <c r="K108" s="76">
        <f>J108/J31*100</f>
        <v>4.931850425594052E-3</v>
      </c>
      <c r="L108" s="19">
        <f t="shared" ref="L108:L111" si="29">G108-J108</f>
        <v>-423440</v>
      </c>
      <c r="M108" s="19" t="e">
        <f t="shared" ref="M108:M111" si="30">J108/G108*100</f>
        <v>#DIV/0!</v>
      </c>
    </row>
    <row r="109" spans="1:16" ht="27" customHeight="1">
      <c r="A109" s="16" t="s">
        <v>198</v>
      </c>
      <c r="B109" s="29" t="s">
        <v>199</v>
      </c>
      <c r="C109" s="19">
        <v>0</v>
      </c>
      <c r="D109" s="71">
        <f>C109/C114*100</f>
        <v>0</v>
      </c>
      <c r="E109" s="19">
        <v>2241000000</v>
      </c>
      <c r="F109" s="76">
        <f>E109/E31*100</f>
        <v>7.5665790584440744</v>
      </c>
      <c r="G109" s="19">
        <f t="shared" ref="G109:G111" si="31">E109+I109</f>
        <v>2241000000</v>
      </c>
      <c r="H109" s="76">
        <f>G109/G31*100</f>
        <v>7.5592028775028313</v>
      </c>
      <c r="I109" s="19"/>
      <c r="J109" s="19">
        <v>461971070</v>
      </c>
      <c r="K109" s="76">
        <f>J109/J31*100</f>
        <v>5.3806258695249385</v>
      </c>
      <c r="L109" s="19">
        <f t="shared" si="29"/>
        <v>1779028930</v>
      </c>
      <c r="M109" s="19">
        <f t="shared" si="30"/>
        <v>20.614505577867025</v>
      </c>
    </row>
    <row r="110" spans="1:16" ht="23.25" customHeight="1">
      <c r="A110" s="16" t="s">
        <v>200</v>
      </c>
      <c r="B110" s="29" t="s">
        <v>201</v>
      </c>
      <c r="C110" s="19">
        <v>22000000</v>
      </c>
      <c r="D110" s="71">
        <f>C110/C113*100</f>
        <v>21.817468513178198</v>
      </c>
      <c r="E110" s="19">
        <v>15000000</v>
      </c>
      <c r="F110" s="76">
        <f>E110/E31*100</f>
        <v>5.0646446174324462E-2</v>
      </c>
      <c r="G110" s="19">
        <f t="shared" si="31"/>
        <v>15000000</v>
      </c>
      <c r="H110" s="76">
        <f>G110/G31*100</f>
        <v>5.0597074146605296E-2</v>
      </c>
      <c r="I110" s="19"/>
      <c r="J110" s="19"/>
      <c r="K110" s="76">
        <f>J110/J31*100</f>
        <v>0</v>
      </c>
      <c r="L110" s="19">
        <f t="shared" si="29"/>
        <v>15000000</v>
      </c>
      <c r="M110" s="19">
        <f t="shared" si="30"/>
        <v>0</v>
      </c>
    </row>
    <row r="111" spans="1:16" ht="20.25" customHeight="1">
      <c r="A111" s="112" t="s">
        <v>475</v>
      </c>
      <c r="B111" s="29" t="s">
        <v>202</v>
      </c>
      <c r="C111" s="33">
        <v>78316760</v>
      </c>
      <c r="D111" s="71">
        <f>C111/C113*100</f>
        <v>77.666974788824263</v>
      </c>
      <c r="E111" s="19">
        <v>34000000</v>
      </c>
      <c r="F111" s="76">
        <f>E111/E31*100</f>
        <v>0.11479861132846877</v>
      </c>
      <c r="G111" s="19">
        <f t="shared" si="31"/>
        <v>34000000</v>
      </c>
      <c r="H111" s="76">
        <f>G111/G31*100</f>
        <v>0.114686701398972</v>
      </c>
      <c r="I111" s="19"/>
      <c r="J111" s="33">
        <v>16108410</v>
      </c>
      <c r="K111" s="76">
        <f>J111/J31*100</f>
        <v>0.18761635347190508</v>
      </c>
      <c r="L111" s="19">
        <f t="shared" si="29"/>
        <v>17891590</v>
      </c>
      <c r="M111" s="19">
        <f t="shared" si="30"/>
        <v>47.377676470588234</v>
      </c>
      <c r="O111" s="37"/>
      <c r="P111" s="38"/>
    </row>
    <row r="112" spans="1:16" ht="24" customHeight="1">
      <c r="A112" s="31" t="s">
        <v>473</v>
      </c>
      <c r="B112" s="120" t="s">
        <v>474</v>
      </c>
      <c r="C112" s="19">
        <v>0</v>
      </c>
      <c r="D112" s="71"/>
      <c r="E112" s="19">
        <v>10000000</v>
      </c>
      <c r="F112" s="76">
        <f>E112/E31*100</f>
        <v>3.3764297449549639E-2</v>
      </c>
      <c r="G112" s="19">
        <f>E112+I112</f>
        <v>10000000</v>
      </c>
      <c r="H112" s="76">
        <f>G112/G31*100</f>
        <v>3.3731382764403531E-2</v>
      </c>
      <c r="I112" s="19"/>
      <c r="J112" s="19"/>
      <c r="K112" s="76">
        <f>J112/J32*100</f>
        <v>0</v>
      </c>
      <c r="L112" s="19">
        <f>G112-J112</f>
        <v>10000000</v>
      </c>
      <c r="M112" s="20">
        <f>J112/G112*100</f>
        <v>0</v>
      </c>
    </row>
    <row r="113" spans="1:15" ht="26.25" customHeight="1">
      <c r="A113" s="16"/>
      <c r="B113" s="36" t="s">
        <v>82</v>
      </c>
      <c r="C113" s="23">
        <f>SUM(C108:C111)</f>
        <v>100836630</v>
      </c>
      <c r="D113" s="72">
        <f>C113/C53*100</f>
        <v>8.401306414481347</v>
      </c>
      <c r="E113" s="23">
        <f>SUM(E108:E112)</f>
        <v>2300000000</v>
      </c>
      <c r="F113" s="23">
        <f>SUM(F108:F111)</f>
        <v>7.7320241159468681</v>
      </c>
      <c r="G113" s="23">
        <f>SUM(G108:G112)</f>
        <v>2300000000</v>
      </c>
      <c r="H113" s="23">
        <f>SUM(H108:H111)</f>
        <v>7.724486653048408</v>
      </c>
      <c r="I113" s="23">
        <f>SUM(I108:I111)</f>
        <v>0</v>
      </c>
      <c r="J113" s="23">
        <f>SUM(J108:J111)</f>
        <v>478502920</v>
      </c>
      <c r="K113" s="23">
        <f>SUM(K108:K111)</f>
        <v>5.5731740734224378</v>
      </c>
      <c r="L113" s="23">
        <f>SUM(L108:L112)</f>
        <v>1821497080</v>
      </c>
      <c r="M113" s="23">
        <f>J113/G113*100</f>
        <v>20.804474782608693</v>
      </c>
    </row>
    <row r="114" spans="1:15" ht="32.25" customHeight="1">
      <c r="A114" s="16"/>
      <c r="B114" s="28" t="s">
        <v>203</v>
      </c>
      <c r="C114" s="26">
        <f>C115+C121</f>
        <v>264185655</v>
      </c>
      <c r="D114" s="26">
        <f>D115+D121</f>
        <v>100</v>
      </c>
      <c r="E114" s="26"/>
      <c r="F114" s="26"/>
      <c r="G114" s="26"/>
      <c r="H114" s="26"/>
      <c r="I114" s="26"/>
      <c r="J114" s="26">
        <f>J115+J121</f>
        <v>21282894</v>
      </c>
      <c r="K114" s="26">
        <f>K115+K121</f>
        <v>7.7667581913181465</v>
      </c>
      <c r="L114" s="26"/>
      <c r="M114" s="26"/>
    </row>
    <row r="115" spans="1:15" ht="33" customHeight="1">
      <c r="A115" s="16"/>
      <c r="B115" s="28" t="s">
        <v>204</v>
      </c>
      <c r="C115" s="26">
        <f>SUM(C117:C119)</f>
        <v>206820383</v>
      </c>
      <c r="D115" s="72">
        <f>C115/C114*100</f>
        <v>78.286000426480385</v>
      </c>
      <c r="E115" s="26"/>
      <c r="F115" s="26"/>
      <c r="G115" s="26"/>
      <c r="H115" s="26"/>
      <c r="I115" s="26"/>
      <c r="J115" s="26">
        <f>SUM(J117:J120)</f>
        <v>19085782</v>
      </c>
      <c r="K115" s="26">
        <f>SUM(K118:K119)</f>
        <v>6.9351036489850291</v>
      </c>
      <c r="L115" s="26"/>
      <c r="M115" s="26"/>
    </row>
    <row r="116" spans="1:15" ht="15" customHeight="1">
      <c r="A116" s="16" t="s">
        <v>91</v>
      </c>
      <c r="B116" s="29" t="s">
        <v>92</v>
      </c>
      <c r="C116" s="18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5" ht="15" hidden="1" customHeight="1">
      <c r="A117" s="16" t="s">
        <v>93</v>
      </c>
      <c r="B117" s="29" t="s">
        <v>94</v>
      </c>
      <c r="C117" s="18">
        <v>0</v>
      </c>
      <c r="D117" s="19">
        <v>0</v>
      </c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1:15" ht="15" customHeight="1">
      <c r="A118" s="16" t="s">
        <v>99</v>
      </c>
      <c r="B118" s="29" t="s">
        <v>100</v>
      </c>
      <c r="C118" s="19">
        <v>40450196</v>
      </c>
      <c r="D118" s="19">
        <f>C118/C115*100</f>
        <v>19.558128368807825</v>
      </c>
      <c r="E118" s="19"/>
      <c r="F118" s="19"/>
      <c r="G118" s="19"/>
      <c r="H118" s="19"/>
      <c r="I118" s="19"/>
      <c r="J118" s="19"/>
      <c r="K118" s="19">
        <f>J118/C114*100</f>
        <v>0</v>
      </c>
      <c r="L118" s="19"/>
      <c r="M118" s="19"/>
    </row>
    <row r="119" spans="1:15" ht="24" customHeight="1">
      <c r="A119" s="16" t="s">
        <v>109</v>
      </c>
      <c r="B119" s="29" t="s">
        <v>110</v>
      </c>
      <c r="C119" s="19">
        <v>166370187</v>
      </c>
      <c r="D119" s="19">
        <f>C119/C115*100</f>
        <v>80.441871631192171</v>
      </c>
      <c r="E119" s="19"/>
      <c r="F119" s="19"/>
      <c r="G119" s="19"/>
      <c r="H119" s="19"/>
      <c r="I119" s="19"/>
      <c r="J119" s="19">
        <v>18321549</v>
      </c>
      <c r="K119" s="19">
        <f>J119/C114*100</f>
        <v>6.9351036489850291</v>
      </c>
      <c r="L119" s="19"/>
      <c r="M119" s="19"/>
    </row>
    <row r="120" spans="1:15" ht="22.5" customHeight="1">
      <c r="A120" s="164" t="s">
        <v>113</v>
      </c>
      <c r="B120" s="165" t="s">
        <v>114</v>
      </c>
      <c r="C120" s="18"/>
      <c r="D120" s="270"/>
      <c r="E120" s="19"/>
      <c r="F120" s="19"/>
      <c r="G120" s="19"/>
      <c r="H120" s="19"/>
      <c r="I120" s="19"/>
      <c r="J120" s="19">
        <v>764233</v>
      </c>
      <c r="K120" s="19"/>
      <c r="L120" s="19"/>
      <c r="M120" s="19"/>
    </row>
    <row r="121" spans="1:15" ht="25.5" customHeight="1">
      <c r="A121" s="16"/>
      <c r="B121" s="28" t="s">
        <v>205</v>
      </c>
      <c r="C121" s="26">
        <f>C123</f>
        <v>57365272</v>
      </c>
      <c r="D121" s="72">
        <f>C121/C114*100</f>
        <v>21.713999573519615</v>
      </c>
      <c r="E121" s="26"/>
      <c r="F121" s="26"/>
      <c r="G121" s="26"/>
      <c r="H121" s="26"/>
      <c r="I121" s="26"/>
      <c r="J121" s="26">
        <f>J123</f>
        <v>2197112</v>
      </c>
      <c r="K121" s="26">
        <f>SUM(K123)</f>
        <v>0.83165454233311786</v>
      </c>
      <c r="L121" s="26"/>
      <c r="M121" s="26"/>
    </row>
    <row r="122" spans="1:15" ht="15" customHeight="1">
      <c r="A122" s="16" t="s">
        <v>91</v>
      </c>
      <c r="B122" s="29" t="s">
        <v>92</v>
      </c>
      <c r="C122" s="18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5" ht="15" customHeight="1">
      <c r="A123" s="16" t="s">
        <v>206</v>
      </c>
      <c r="B123" s="70" t="s">
        <v>207</v>
      </c>
      <c r="C123" s="19">
        <v>57365272</v>
      </c>
      <c r="D123" s="19">
        <f>C123/C114*100</f>
        <v>21.713999573519615</v>
      </c>
      <c r="E123" s="19"/>
      <c r="F123" s="19"/>
      <c r="G123" s="19"/>
      <c r="H123" s="19"/>
      <c r="I123" s="19"/>
      <c r="J123" s="19">
        <v>2197112</v>
      </c>
      <c r="K123" s="19">
        <f>J123/C114*100</f>
        <v>0.83165454233311786</v>
      </c>
      <c r="L123" s="19"/>
      <c r="M123" s="19"/>
    </row>
    <row r="124" spans="1:15" ht="15" customHeight="1">
      <c r="A124" s="395" t="s">
        <v>87</v>
      </c>
      <c r="B124" s="396"/>
      <c r="C124" s="264">
        <f>C37+C53+C114</f>
        <v>25210939002</v>
      </c>
      <c r="D124" s="264"/>
      <c r="E124" s="264">
        <f>E37+E53</f>
        <v>29617083000</v>
      </c>
      <c r="F124" s="264"/>
      <c r="G124" s="264">
        <f>G37+G53</f>
        <v>29645983000</v>
      </c>
      <c r="H124" s="264"/>
      <c r="I124" s="264">
        <f>I37+I53</f>
        <v>28900000</v>
      </c>
      <c r="J124" s="264">
        <f>J37+J53+J114</f>
        <v>8607106945</v>
      </c>
      <c r="K124" s="264"/>
      <c r="L124" s="264">
        <f>L37+L53</f>
        <v>21060158949</v>
      </c>
      <c r="M124" s="264"/>
    </row>
    <row r="125" spans="1:15">
      <c r="A125" s="390"/>
      <c r="B125" s="390"/>
      <c r="C125" s="390"/>
      <c r="D125" s="390"/>
      <c r="E125" s="390"/>
      <c r="F125" s="390"/>
      <c r="G125" s="390"/>
      <c r="H125" s="390"/>
      <c r="I125" s="390"/>
      <c r="J125" s="390"/>
      <c r="K125" s="390"/>
      <c r="L125" s="390"/>
      <c r="M125" s="390"/>
    </row>
    <row r="126" spans="1:15">
      <c r="A126" s="11"/>
      <c r="B126" s="12"/>
      <c r="C126" s="12"/>
      <c r="D126" s="12"/>
      <c r="E126" s="39"/>
      <c r="F126" s="39"/>
      <c r="G126" s="39"/>
      <c r="H126" s="39"/>
      <c r="I126" s="39"/>
      <c r="J126" s="39"/>
      <c r="K126" s="39"/>
      <c r="L126" s="39"/>
      <c r="M126" s="39"/>
      <c r="O126" s="27"/>
    </row>
    <row r="127" spans="1:15" ht="18" customHeight="1">
      <c r="A127" s="391" t="s">
        <v>208</v>
      </c>
      <c r="B127" s="392"/>
      <c r="C127" s="40" t="s">
        <v>27</v>
      </c>
      <c r="D127" s="392"/>
      <c r="E127" s="392"/>
      <c r="F127" s="392"/>
      <c r="H127" s="393" t="s">
        <v>28</v>
      </c>
      <c r="I127" s="393"/>
      <c r="J127" s="393"/>
      <c r="K127" s="40" t="s">
        <v>27</v>
      </c>
      <c r="L127" s="394"/>
      <c r="M127" s="394"/>
    </row>
    <row r="128" spans="1:15" ht="15" customHeight="1">
      <c r="A128" s="392"/>
      <c r="B128" s="392"/>
      <c r="C128" s="40" t="s">
        <v>29</v>
      </c>
      <c r="D128" s="388"/>
      <c r="E128" s="388"/>
      <c r="F128" s="388"/>
      <c r="H128" s="393"/>
      <c r="I128" s="393"/>
      <c r="J128" s="393"/>
      <c r="K128" s="40" t="s">
        <v>29</v>
      </c>
      <c r="L128" s="388"/>
      <c r="M128" s="388"/>
    </row>
    <row r="129" spans="1:13" ht="15.75" customHeight="1">
      <c r="A129" s="392"/>
      <c r="B129" s="392"/>
      <c r="C129" s="40" t="s">
        <v>30</v>
      </c>
      <c r="D129" s="388"/>
      <c r="E129" s="388"/>
      <c r="F129" s="388"/>
      <c r="H129" s="393"/>
      <c r="I129" s="393"/>
      <c r="J129" s="393"/>
      <c r="K129" s="40" t="s">
        <v>30</v>
      </c>
      <c r="L129" s="388"/>
      <c r="M129" s="388"/>
    </row>
    <row r="132" spans="1:13">
      <c r="C132" s="27"/>
      <c r="G132" s="27"/>
      <c r="L132" s="41"/>
    </row>
    <row r="133" spans="1:13">
      <c r="C133" s="27"/>
    </row>
  </sheetData>
  <mergeCells count="29">
    <mergeCell ref="L129:M129"/>
    <mergeCell ref="A14:B14"/>
    <mergeCell ref="A35:B35"/>
    <mergeCell ref="A125:M125"/>
    <mergeCell ref="A127:B129"/>
    <mergeCell ref="D127:F127"/>
    <mergeCell ref="H127:J129"/>
    <mergeCell ref="L127:M127"/>
    <mergeCell ref="D128:F128"/>
    <mergeCell ref="L128:M128"/>
    <mergeCell ref="D129:F129"/>
    <mergeCell ref="A124:B124"/>
    <mergeCell ref="B9:D9"/>
    <mergeCell ref="E9:F9"/>
    <mergeCell ref="G9:M9"/>
    <mergeCell ref="A10:B13"/>
    <mergeCell ref="C10:M10"/>
    <mergeCell ref="E11:F11"/>
    <mergeCell ref="G11:H11"/>
    <mergeCell ref="J11:K11"/>
    <mergeCell ref="L11:L12"/>
    <mergeCell ref="M11:M12"/>
    <mergeCell ref="A4:M4"/>
    <mergeCell ref="A5:M5"/>
    <mergeCell ref="A6:M6"/>
    <mergeCell ref="A7:A8"/>
    <mergeCell ref="B7:D8"/>
    <mergeCell ref="E7:F8"/>
    <mergeCell ref="G7:M8"/>
  </mergeCells>
  <pageMargins left="0" right="0" top="0" bottom="0" header="0.3" footer="0.3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B7C7-244E-4D87-8282-C6458EA13B97}">
  <dimension ref="A1:R34"/>
  <sheetViews>
    <sheetView workbookViewId="0">
      <selection activeCell="S32" sqref="S31:S32"/>
    </sheetView>
  </sheetViews>
  <sheetFormatPr defaultColWidth="9.140625" defaultRowHeight="12"/>
  <cols>
    <col min="1" max="1" width="0.140625" style="42" customWidth="1"/>
    <col min="2" max="2" width="7.28515625" style="42" customWidth="1"/>
    <col min="3" max="3" width="6.7109375" style="42" customWidth="1"/>
    <col min="4" max="4" width="17.85546875" style="42" customWidth="1"/>
    <col min="5" max="5" width="8.140625" style="42" customWidth="1"/>
    <col min="6" max="6" width="13" style="42" customWidth="1"/>
    <col min="7" max="7" width="7.42578125" style="42" customWidth="1"/>
    <col min="8" max="8" width="11.42578125" style="42" customWidth="1"/>
    <col min="9" max="9" width="9.28515625" style="42" customWidth="1"/>
    <col min="10" max="10" width="12.85546875" style="42" customWidth="1"/>
    <col min="11" max="11" width="12.140625" style="42" customWidth="1"/>
    <col min="12" max="12" width="12.28515625" style="42" customWidth="1"/>
    <col min="13" max="13" width="12" style="42" customWidth="1"/>
    <col min="14" max="14" width="10.28515625" style="42" customWidth="1"/>
    <col min="15" max="15" width="10.42578125" style="42" customWidth="1"/>
    <col min="16" max="16" width="13.140625" style="42" customWidth="1"/>
    <col min="17" max="17" width="9.140625" style="42"/>
    <col min="18" max="18" width="11.7109375" style="42" bestFit="1" customWidth="1"/>
    <col min="19" max="16384" width="9.140625" style="42"/>
  </cols>
  <sheetData>
    <row r="1" spans="1:16">
      <c r="B1" s="43" t="s">
        <v>482</v>
      </c>
      <c r="C1" s="43"/>
      <c r="D1" s="43"/>
    </row>
    <row r="2" spans="1:16">
      <c r="B2" s="43" t="s">
        <v>31</v>
      </c>
      <c r="C2" s="43"/>
      <c r="D2" s="43"/>
    </row>
    <row r="3" spans="1:16">
      <c r="A3" s="44"/>
      <c r="B3" s="4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>
      <c r="A4" s="44"/>
      <c r="B4" s="397" t="s">
        <v>210</v>
      </c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44"/>
    </row>
    <row r="5" spans="1:16">
      <c r="A5" s="44"/>
      <c r="B5" s="398" t="s">
        <v>446</v>
      </c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</row>
    <row r="6" spans="1:16">
      <c r="A6" s="399"/>
      <c r="B6" s="400" t="s">
        <v>211</v>
      </c>
      <c r="C6" s="400" t="s">
        <v>60</v>
      </c>
      <c r="D6" s="400" t="s">
        <v>3</v>
      </c>
      <c r="E6" s="400" t="s">
        <v>212</v>
      </c>
      <c r="F6" s="400" t="s">
        <v>213</v>
      </c>
      <c r="G6" s="400" t="s">
        <v>41</v>
      </c>
      <c r="H6" s="400" t="s">
        <v>214</v>
      </c>
      <c r="I6" s="402" t="s">
        <v>215</v>
      </c>
      <c r="J6" s="402"/>
      <c r="K6" s="402"/>
      <c r="L6" s="402"/>
      <c r="M6" s="402"/>
      <c r="N6" s="402"/>
      <c r="O6" s="402"/>
      <c r="P6" s="402"/>
    </row>
    <row r="7" spans="1:16">
      <c r="A7" s="399"/>
      <c r="B7" s="400"/>
      <c r="C7" s="400"/>
      <c r="D7" s="400"/>
      <c r="E7" s="400"/>
      <c r="F7" s="400"/>
      <c r="G7" s="400"/>
      <c r="H7" s="400"/>
      <c r="I7" s="47" t="s">
        <v>77</v>
      </c>
      <c r="J7" s="47" t="s">
        <v>79</v>
      </c>
      <c r="K7" s="47" t="s">
        <v>62</v>
      </c>
      <c r="L7" s="47" t="s">
        <v>64</v>
      </c>
      <c r="M7" s="47" t="s">
        <v>66</v>
      </c>
      <c r="N7" s="47" t="s">
        <v>72</v>
      </c>
      <c r="O7" s="47" t="s">
        <v>74</v>
      </c>
      <c r="P7" s="47" t="s">
        <v>13</v>
      </c>
    </row>
    <row r="8" spans="1:16" ht="56.25" customHeight="1">
      <c r="A8" s="44"/>
      <c r="B8" s="400"/>
      <c r="C8" s="400"/>
      <c r="D8" s="400"/>
      <c r="E8" s="400"/>
      <c r="F8" s="400"/>
      <c r="G8" s="46" t="s">
        <v>216</v>
      </c>
      <c r="H8" s="400"/>
      <c r="I8" s="48" t="s">
        <v>217</v>
      </c>
      <c r="J8" s="48" t="s">
        <v>218</v>
      </c>
      <c r="K8" s="48" t="s">
        <v>219</v>
      </c>
      <c r="L8" s="48" t="s">
        <v>220</v>
      </c>
      <c r="M8" s="48" t="s">
        <v>221</v>
      </c>
      <c r="N8" s="48" t="s">
        <v>222</v>
      </c>
      <c r="O8" s="48" t="s">
        <v>223</v>
      </c>
      <c r="P8" s="46" t="s">
        <v>13</v>
      </c>
    </row>
    <row r="9" spans="1:16">
      <c r="A9" s="44"/>
      <c r="B9" s="49" t="s">
        <v>14</v>
      </c>
      <c r="C9" s="49" t="s">
        <v>22</v>
      </c>
      <c r="D9" s="50" t="s">
        <v>23</v>
      </c>
      <c r="E9" s="49" t="s">
        <v>224</v>
      </c>
      <c r="F9" s="50" t="s">
        <v>225</v>
      </c>
      <c r="G9" s="49">
        <v>2025</v>
      </c>
      <c r="H9" s="51" t="s">
        <v>15</v>
      </c>
      <c r="I9" s="52">
        <v>6000000</v>
      </c>
      <c r="J9" s="81">
        <v>1169751000</v>
      </c>
      <c r="K9" s="81">
        <v>17135769000</v>
      </c>
      <c r="L9" s="81">
        <v>2822250000</v>
      </c>
      <c r="M9" s="81">
        <v>4448313000</v>
      </c>
      <c r="N9" s="81">
        <v>10000000</v>
      </c>
      <c r="O9" s="81">
        <v>700000000</v>
      </c>
      <c r="P9" s="53">
        <f>SUM(I9:O9)</f>
        <v>26292083000</v>
      </c>
    </row>
    <row r="10" spans="1:16">
      <c r="A10" s="44"/>
      <c r="B10" s="49" t="s">
        <v>14</v>
      </c>
      <c r="C10" s="49" t="s">
        <v>22</v>
      </c>
      <c r="D10" s="50" t="s">
        <v>23</v>
      </c>
      <c r="E10" s="49" t="s">
        <v>224</v>
      </c>
      <c r="F10" s="50" t="s">
        <v>225</v>
      </c>
      <c r="G10" s="49">
        <v>2025</v>
      </c>
      <c r="H10" s="51" t="s">
        <v>16</v>
      </c>
      <c r="I10" s="52">
        <v>6000000</v>
      </c>
      <c r="J10" s="81">
        <v>1169751000</v>
      </c>
      <c r="K10" s="81">
        <v>17135769000</v>
      </c>
      <c r="L10" s="81">
        <v>2822250000</v>
      </c>
      <c r="M10" s="81">
        <v>4448313000</v>
      </c>
      <c r="N10" s="81">
        <v>10000000</v>
      </c>
      <c r="O10" s="81">
        <v>728900000</v>
      </c>
      <c r="P10" s="53">
        <f>SUM(I10:O10)</f>
        <v>26320983000</v>
      </c>
    </row>
    <row r="11" spans="1:16">
      <c r="A11" s="44"/>
      <c r="B11" s="49" t="s">
        <v>14</v>
      </c>
      <c r="C11" s="49" t="s">
        <v>22</v>
      </c>
      <c r="D11" s="50" t="s">
        <v>23</v>
      </c>
      <c r="E11" s="49" t="s">
        <v>224</v>
      </c>
      <c r="F11" s="50" t="s">
        <v>225</v>
      </c>
      <c r="G11" s="49">
        <v>2025</v>
      </c>
      <c r="H11" s="51" t="s">
        <v>226</v>
      </c>
      <c r="I11" s="52">
        <v>0</v>
      </c>
      <c r="J11" s="81">
        <v>396382919</v>
      </c>
      <c r="K11" s="81">
        <f>'Aneksi nr.1.2'!I9</f>
        <v>5485532340</v>
      </c>
      <c r="L11" s="81">
        <f>'Aneksi nr.1.2'!J9</f>
        <v>886368336</v>
      </c>
      <c r="M11" s="81">
        <f>'Aneksi nr.1.2'!K9</f>
        <v>1020873583</v>
      </c>
      <c r="N11" s="81">
        <f>'Aneksi nr.1.2'!L9</f>
        <v>6316718</v>
      </c>
      <c r="O11" s="81">
        <f>'Aneksi nr.1.2'!M9</f>
        <v>311847235</v>
      </c>
      <c r="P11" s="53">
        <f t="shared" ref="P11:P20" si="0">SUM(I11:O11)</f>
        <v>8107321131</v>
      </c>
    </row>
    <row r="12" spans="1:16">
      <c r="A12" s="44"/>
      <c r="B12" s="49" t="s">
        <v>14</v>
      </c>
      <c r="C12" s="49" t="s">
        <v>22</v>
      </c>
      <c r="D12" s="50" t="s">
        <v>23</v>
      </c>
      <c r="E12" s="49" t="s">
        <v>224</v>
      </c>
      <c r="F12" s="50" t="s">
        <v>225</v>
      </c>
      <c r="G12" s="49">
        <v>2025</v>
      </c>
      <c r="H12" s="51" t="s">
        <v>18</v>
      </c>
      <c r="I12" s="82">
        <v>0</v>
      </c>
      <c r="J12" s="82">
        <f>'Aneksi nr.1.2'!H10</f>
        <v>148854842</v>
      </c>
      <c r="K12" s="82">
        <v>0</v>
      </c>
      <c r="L12" s="82">
        <v>0</v>
      </c>
      <c r="M12" s="82">
        <f>'Aneksi nr.1.2'!K10</f>
        <v>1617821054</v>
      </c>
      <c r="N12" s="82">
        <v>0</v>
      </c>
      <c r="O12" s="82">
        <v>0</v>
      </c>
      <c r="P12" s="53">
        <f t="shared" si="0"/>
        <v>1766675896</v>
      </c>
    </row>
    <row r="13" spans="1:16" ht="24">
      <c r="A13" s="44"/>
      <c r="B13" s="49" t="s">
        <v>14</v>
      </c>
      <c r="C13" s="49" t="s">
        <v>22</v>
      </c>
      <c r="D13" s="50" t="s">
        <v>23</v>
      </c>
      <c r="E13" s="49" t="s">
        <v>227</v>
      </c>
      <c r="F13" s="50" t="s">
        <v>228</v>
      </c>
      <c r="G13" s="49">
        <v>2025</v>
      </c>
      <c r="H13" s="51" t="s">
        <v>15</v>
      </c>
      <c r="I13" s="53">
        <v>0</v>
      </c>
      <c r="J13" s="82">
        <v>2300000000</v>
      </c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53">
        <f t="shared" si="0"/>
        <v>2300000000</v>
      </c>
    </row>
    <row r="14" spans="1:16" ht="24">
      <c r="A14" s="44"/>
      <c r="B14" s="49" t="s">
        <v>14</v>
      </c>
      <c r="C14" s="49" t="s">
        <v>22</v>
      </c>
      <c r="D14" s="50" t="s">
        <v>23</v>
      </c>
      <c r="E14" s="49" t="s">
        <v>227</v>
      </c>
      <c r="F14" s="50" t="s">
        <v>228</v>
      </c>
      <c r="G14" s="49">
        <v>2025</v>
      </c>
      <c r="H14" s="51" t="s">
        <v>16</v>
      </c>
      <c r="I14" s="53">
        <v>0</v>
      </c>
      <c r="J14" s="82">
        <v>2300000000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53">
        <f t="shared" si="0"/>
        <v>2300000000</v>
      </c>
    </row>
    <row r="15" spans="1:16" ht="24">
      <c r="A15" s="44"/>
      <c r="B15" s="49" t="s">
        <v>14</v>
      </c>
      <c r="C15" s="49" t="s">
        <v>22</v>
      </c>
      <c r="D15" s="50" t="s">
        <v>23</v>
      </c>
      <c r="E15" s="49" t="s">
        <v>227</v>
      </c>
      <c r="F15" s="50" t="s">
        <v>228</v>
      </c>
      <c r="G15" s="49">
        <v>2025</v>
      </c>
      <c r="H15" s="51" t="s">
        <v>226</v>
      </c>
      <c r="I15" s="53">
        <v>0</v>
      </c>
      <c r="J15" s="82">
        <v>478502920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53">
        <f t="shared" si="0"/>
        <v>478502920</v>
      </c>
    </row>
    <row r="16" spans="1:16" ht="24">
      <c r="A16" s="44"/>
      <c r="B16" s="49" t="s">
        <v>14</v>
      </c>
      <c r="C16" s="49" t="s">
        <v>22</v>
      </c>
      <c r="D16" s="50" t="s">
        <v>23</v>
      </c>
      <c r="E16" s="49" t="s">
        <v>227</v>
      </c>
      <c r="F16" s="50" t="s">
        <v>228</v>
      </c>
      <c r="G16" s="49">
        <v>2025</v>
      </c>
      <c r="H16" s="51" t="s">
        <v>18</v>
      </c>
      <c r="I16" s="53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53">
        <f t="shared" si="0"/>
        <v>0</v>
      </c>
    </row>
    <row r="17" spans="1:18" ht="24">
      <c r="A17" s="44"/>
      <c r="B17" s="49" t="s">
        <v>14</v>
      </c>
      <c r="C17" s="49" t="s">
        <v>22</v>
      </c>
      <c r="D17" s="50" t="s">
        <v>23</v>
      </c>
      <c r="E17" s="49" t="s">
        <v>229</v>
      </c>
      <c r="F17" s="50" t="s">
        <v>230</v>
      </c>
      <c r="G17" s="49">
        <v>2025</v>
      </c>
      <c r="H17" s="51" t="s">
        <v>15</v>
      </c>
      <c r="I17" s="53">
        <v>0</v>
      </c>
      <c r="J17" s="53">
        <v>1025000000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f t="shared" si="0"/>
        <v>1025000000</v>
      </c>
    </row>
    <row r="18" spans="1:18" ht="24">
      <c r="A18" s="44"/>
      <c r="B18" s="49" t="s">
        <v>14</v>
      </c>
      <c r="C18" s="49" t="s">
        <v>22</v>
      </c>
      <c r="D18" s="50" t="s">
        <v>23</v>
      </c>
      <c r="E18" s="49" t="s">
        <v>229</v>
      </c>
      <c r="F18" s="50" t="s">
        <v>230</v>
      </c>
      <c r="G18" s="49">
        <v>2025</v>
      </c>
      <c r="H18" s="51" t="s">
        <v>16</v>
      </c>
      <c r="I18" s="53">
        <v>0</v>
      </c>
      <c r="J18" s="53">
        <v>1025000000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f t="shared" si="0"/>
        <v>1025000000</v>
      </c>
    </row>
    <row r="19" spans="1:18" ht="24">
      <c r="A19" s="44"/>
      <c r="B19" s="49" t="s">
        <v>14</v>
      </c>
      <c r="C19" s="49" t="s">
        <v>22</v>
      </c>
      <c r="D19" s="50" t="s">
        <v>23</v>
      </c>
      <c r="E19" s="49" t="s">
        <v>229</v>
      </c>
      <c r="F19" s="50" t="s">
        <v>230</v>
      </c>
      <c r="G19" s="49">
        <v>2025</v>
      </c>
      <c r="H19" s="51" t="s">
        <v>226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f t="shared" si="0"/>
        <v>0</v>
      </c>
    </row>
    <row r="20" spans="1:18" ht="24">
      <c r="A20" s="44"/>
      <c r="B20" s="49" t="s">
        <v>14</v>
      </c>
      <c r="C20" s="49" t="s">
        <v>22</v>
      </c>
      <c r="D20" s="50" t="s">
        <v>23</v>
      </c>
      <c r="E20" s="49" t="s">
        <v>229</v>
      </c>
      <c r="F20" s="50" t="s">
        <v>230</v>
      </c>
      <c r="G20" s="49">
        <v>2025</v>
      </c>
      <c r="H20" s="51" t="s">
        <v>18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f t="shared" si="0"/>
        <v>0</v>
      </c>
    </row>
    <row r="21" spans="1:18" ht="18.75" customHeight="1">
      <c r="A21" s="44"/>
      <c r="B21" s="54" t="s">
        <v>14</v>
      </c>
      <c r="C21" s="54" t="s">
        <v>22</v>
      </c>
      <c r="D21" s="55" t="s">
        <v>23</v>
      </c>
      <c r="E21" s="54"/>
      <c r="F21" s="55" t="s">
        <v>13</v>
      </c>
      <c r="G21" s="54">
        <v>2025</v>
      </c>
      <c r="H21" s="56" t="s">
        <v>15</v>
      </c>
      <c r="I21" s="57">
        <f>I9+I13+I17</f>
        <v>6000000</v>
      </c>
      <c r="J21" s="57">
        <f>J9+J13+J17</f>
        <v>4494751000</v>
      </c>
      <c r="K21" s="57">
        <f t="shared" ref="K21:O21" si="1">K9+K13+K17</f>
        <v>17135769000</v>
      </c>
      <c r="L21" s="57">
        <f t="shared" si="1"/>
        <v>2822250000</v>
      </c>
      <c r="M21" s="57">
        <f t="shared" si="1"/>
        <v>4448313000</v>
      </c>
      <c r="N21" s="57">
        <f t="shared" si="1"/>
        <v>10000000</v>
      </c>
      <c r="O21" s="57">
        <f t="shared" si="1"/>
        <v>700000000</v>
      </c>
      <c r="P21" s="57">
        <f>P9+P13+P17</f>
        <v>29617083000</v>
      </c>
    </row>
    <row r="22" spans="1:18" ht="18.75" customHeight="1">
      <c r="A22" s="44"/>
      <c r="B22" s="54" t="s">
        <v>14</v>
      </c>
      <c r="C22" s="54" t="s">
        <v>22</v>
      </c>
      <c r="D22" s="55" t="s">
        <v>23</v>
      </c>
      <c r="E22" s="54"/>
      <c r="F22" s="55" t="s">
        <v>13</v>
      </c>
      <c r="G22" s="54">
        <v>2025</v>
      </c>
      <c r="H22" s="56" t="s">
        <v>16</v>
      </c>
      <c r="I22" s="57">
        <f>I10</f>
        <v>6000000</v>
      </c>
      <c r="J22" s="57">
        <f>J10+J14+J18</f>
        <v>4494751000</v>
      </c>
      <c r="K22" s="57">
        <f t="shared" ref="K22:O22" si="2">K10</f>
        <v>17135769000</v>
      </c>
      <c r="L22" s="57">
        <f t="shared" si="2"/>
        <v>2822250000</v>
      </c>
      <c r="M22" s="57">
        <f t="shared" si="2"/>
        <v>4448313000</v>
      </c>
      <c r="N22" s="57">
        <f t="shared" si="2"/>
        <v>10000000</v>
      </c>
      <c r="O22" s="57">
        <f t="shared" si="2"/>
        <v>728900000</v>
      </c>
      <c r="P22" s="57">
        <f>P10+P14+P18</f>
        <v>29645983000</v>
      </c>
      <c r="R22" s="61"/>
    </row>
    <row r="23" spans="1:18" ht="18.75" customHeight="1">
      <c r="A23" s="44"/>
      <c r="B23" s="58" t="s">
        <v>14</v>
      </c>
      <c r="C23" s="58" t="s">
        <v>22</v>
      </c>
      <c r="D23" s="59" t="s">
        <v>23</v>
      </c>
      <c r="E23" s="58"/>
      <c r="F23" s="59" t="s">
        <v>13</v>
      </c>
      <c r="G23" s="58">
        <v>2025</v>
      </c>
      <c r="H23" s="60" t="s">
        <v>226</v>
      </c>
      <c r="I23" s="57">
        <f>I11+I15+I19</f>
        <v>0</v>
      </c>
      <c r="J23" s="57">
        <f t="shared" ref="J23:O24" si="3">J11+J15+J19</f>
        <v>874885839</v>
      </c>
      <c r="K23" s="57">
        <f t="shared" si="3"/>
        <v>5485532340</v>
      </c>
      <c r="L23" s="57">
        <f t="shared" si="3"/>
        <v>886368336</v>
      </c>
      <c r="M23" s="57">
        <f t="shared" si="3"/>
        <v>1020873583</v>
      </c>
      <c r="N23" s="57">
        <f t="shared" si="3"/>
        <v>6316718</v>
      </c>
      <c r="O23" s="57">
        <f t="shared" si="3"/>
        <v>311847235</v>
      </c>
      <c r="P23" s="57">
        <f>P11+P15+P19</f>
        <v>8585824051</v>
      </c>
      <c r="R23" s="61"/>
    </row>
    <row r="24" spans="1:18" ht="17.25" customHeight="1">
      <c r="A24" s="44"/>
      <c r="B24" s="62" t="s">
        <v>14</v>
      </c>
      <c r="C24" s="62" t="s">
        <v>22</v>
      </c>
      <c r="D24" s="63" t="s">
        <v>23</v>
      </c>
      <c r="E24" s="62"/>
      <c r="F24" s="63" t="s">
        <v>13</v>
      </c>
      <c r="G24" s="62">
        <v>2025</v>
      </c>
      <c r="H24" s="64" t="s">
        <v>18</v>
      </c>
      <c r="I24" s="82">
        <v>0</v>
      </c>
      <c r="J24" s="82">
        <f t="shared" si="3"/>
        <v>148854842</v>
      </c>
      <c r="K24" s="82">
        <f t="shared" ref="K24:P24" si="4">K12</f>
        <v>0</v>
      </c>
      <c r="L24" s="82">
        <f t="shared" si="4"/>
        <v>0</v>
      </c>
      <c r="M24" s="82">
        <f t="shared" si="3"/>
        <v>1617821054</v>
      </c>
      <c r="N24" s="82">
        <f t="shared" si="4"/>
        <v>0</v>
      </c>
      <c r="O24" s="82">
        <f t="shared" si="4"/>
        <v>0</v>
      </c>
      <c r="P24" s="82">
        <f t="shared" si="4"/>
        <v>1766675896</v>
      </c>
      <c r="R24" s="61"/>
    </row>
    <row r="25" spans="1:18" ht="24">
      <c r="A25" s="44"/>
      <c r="B25" s="49" t="s">
        <v>14</v>
      </c>
      <c r="C25" s="49" t="s">
        <v>22</v>
      </c>
      <c r="D25" s="50" t="s">
        <v>19</v>
      </c>
      <c r="E25" s="49"/>
      <c r="F25" s="50"/>
      <c r="G25" s="49">
        <v>2025</v>
      </c>
      <c r="H25" s="51"/>
      <c r="I25" s="81">
        <f>I22-I23</f>
        <v>6000000</v>
      </c>
      <c r="J25" s="81">
        <f t="shared" ref="J25:O25" si="5">J22-J23</f>
        <v>3619865161</v>
      </c>
      <c r="K25" s="81">
        <f t="shared" si="5"/>
        <v>11650236660</v>
      </c>
      <c r="L25" s="81">
        <f t="shared" si="5"/>
        <v>1935881664</v>
      </c>
      <c r="M25" s="81">
        <f t="shared" si="5"/>
        <v>3427439417</v>
      </c>
      <c r="N25" s="81">
        <f t="shared" si="5"/>
        <v>3683282</v>
      </c>
      <c r="O25" s="81">
        <f t="shared" si="5"/>
        <v>417052765</v>
      </c>
      <c r="P25" s="81">
        <f>SUM(I25:O25)</f>
        <v>21060158949</v>
      </c>
    </row>
    <row r="26" spans="1:18" ht="18.75" customHeight="1">
      <c r="A26" s="44"/>
      <c r="B26" s="49" t="s">
        <v>14</v>
      </c>
      <c r="C26" s="49" t="s">
        <v>22</v>
      </c>
      <c r="D26" s="51" t="s">
        <v>20</v>
      </c>
      <c r="E26" s="49"/>
      <c r="F26" s="50"/>
      <c r="G26" s="49">
        <v>2025</v>
      </c>
      <c r="H26" s="51"/>
      <c r="I26" s="81">
        <f>I23/I22*100</f>
        <v>0</v>
      </c>
      <c r="J26" s="81">
        <f t="shared" ref="J26:P26" si="6">J23/J22*100</f>
        <v>19.46461192177275</v>
      </c>
      <c r="K26" s="81">
        <f t="shared" si="6"/>
        <v>32.012174884010165</v>
      </c>
      <c r="L26" s="81">
        <f t="shared" si="6"/>
        <v>31.406442944459208</v>
      </c>
      <c r="M26" s="81">
        <f t="shared" si="6"/>
        <v>22.949679642597093</v>
      </c>
      <c r="N26" s="81">
        <f t="shared" si="6"/>
        <v>63.167180000000002</v>
      </c>
      <c r="O26" s="81">
        <f t="shared" si="6"/>
        <v>42.783267252023599</v>
      </c>
      <c r="P26" s="81">
        <f t="shared" si="6"/>
        <v>28.961171741210268</v>
      </c>
    </row>
    <row r="27" spans="1:18" ht="24">
      <c r="A27" s="44"/>
      <c r="B27" s="58" t="s">
        <v>14</v>
      </c>
      <c r="C27" s="58" t="s">
        <v>22</v>
      </c>
      <c r="D27" s="59" t="s">
        <v>21</v>
      </c>
      <c r="E27" s="58" t="s">
        <v>231</v>
      </c>
      <c r="F27" s="59"/>
      <c r="G27" s="58">
        <v>2025</v>
      </c>
      <c r="H27" s="60" t="s">
        <v>226</v>
      </c>
      <c r="I27" s="57">
        <v>0</v>
      </c>
      <c r="J27" s="57">
        <v>2197112</v>
      </c>
      <c r="K27" s="57">
        <v>0</v>
      </c>
      <c r="L27" s="57">
        <v>0</v>
      </c>
      <c r="M27" s="57">
        <f>764233+18321549</f>
        <v>19085782</v>
      </c>
      <c r="N27" s="57">
        <v>0</v>
      </c>
      <c r="O27" s="57">
        <v>0</v>
      </c>
      <c r="P27" s="57">
        <f>J27+M27</f>
        <v>21282894</v>
      </c>
      <c r="R27" s="61"/>
    </row>
    <row r="28" spans="1:18" ht="16.5" customHeight="1">
      <c r="A28" s="401"/>
      <c r="B28" s="401"/>
      <c r="C28" s="40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R28" s="61"/>
    </row>
    <row r="29" spans="1:18">
      <c r="A29" s="44"/>
      <c r="B29" s="403" t="s">
        <v>26</v>
      </c>
      <c r="C29" s="404"/>
      <c r="D29" s="405"/>
      <c r="E29" s="83" t="s">
        <v>27</v>
      </c>
      <c r="F29" s="413"/>
      <c r="G29" s="413"/>
      <c r="H29" s="413"/>
      <c r="J29" s="61"/>
      <c r="L29" s="403" t="s">
        <v>28</v>
      </c>
      <c r="M29" s="405"/>
      <c r="N29" s="65" t="s">
        <v>27</v>
      </c>
      <c r="O29" s="394"/>
      <c r="P29" s="394"/>
    </row>
    <row r="30" spans="1:18">
      <c r="A30" s="44"/>
      <c r="B30" s="406"/>
      <c r="C30" s="407"/>
      <c r="D30" s="408"/>
      <c r="E30" s="83" t="s">
        <v>29</v>
      </c>
      <c r="F30" s="414"/>
      <c r="G30" s="414"/>
      <c r="H30" s="414"/>
      <c r="L30" s="406"/>
      <c r="M30" s="408"/>
      <c r="N30" s="65" t="s">
        <v>29</v>
      </c>
      <c r="O30" s="412"/>
      <c r="P30" s="412"/>
      <c r="R30" s="61"/>
    </row>
    <row r="31" spans="1:18">
      <c r="A31" s="44"/>
      <c r="B31" s="409"/>
      <c r="C31" s="410"/>
      <c r="D31" s="411"/>
      <c r="E31" s="83" t="s">
        <v>30</v>
      </c>
      <c r="F31" s="414"/>
      <c r="G31" s="414"/>
      <c r="H31" s="414"/>
      <c r="L31" s="409"/>
      <c r="M31" s="411"/>
      <c r="N31" s="65" t="s">
        <v>30</v>
      </c>
      <c r="O31" s="412"/>
      <c r="P31" s="412"/>
    </row>
    <row r="32" spans="1:18">
      <c r="A32" s="44"/>
      <c r="B32" s="401"/>
      <c r="C32" s="401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4" spans="16:16">
      <c r="P34" s="61"/>
    </row>
  </sheetData>
  <mergeCells count="21">
    <mergeCell ref="B32:C32"/>
    <mergeCell ref="I6:P6"/>
    <mergeCell ref="A28:C28"/>
    <mergeCell ref="B29:D31"/>
    <mergeCell ref="L29:M31"/>
    <mergeCell ref="O29:P29"/>
    <mergeCell ref="O30:P30"/>
    <mergeCell ref="O31:P31"/>
    <mergeCell ref="F29:H29"/>
    <mergeCell ref="F30:H30"/>
    <mergeCell ref="F31:H31"/>
    <mergeCell ref="B4:O4"/>
    <mergeCell ref="B5:P5"/>
    <mergeCell ref="A6:A7"/>
    <mergeCell ref="B6:B8"/>
    <mergeCell ref="C6:C8"/>
    <mergeCell ref="D6:D8"/>
    <mergeCell ref="E6:E8"/>
    <mergeCell ref="F6:F8"/>
    <mergeCell ref="G6:G7"/>
    <mergeCell ref="H6:H8"/>
  </mergeCells>
  <pageMargins left="0" right="0" top="0" bottom="0" header="0.3" footer="0.3"/>
  <pageSetup paperSize="9" scale="8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F037E-7A51-4116-A9D3-BAF75407A562}">
  <dimension ref="A1:U103"/>
  <sheetViews>
    <sheetView zoomScale="90" zoomScaleNormal="90" workbookViewId="0">
      <pane xSplit="3" ySplit="12" topLeftCell="D82" activePane="bottomRight" state="frozen"/>
      <selection pane="topRight" activeCell="D1" sqref="D1"/>
      <selection pane="bottomLeft" activeCell="A13" sqref="A13"/>
      <selection pane="bottomRight" activeCell="N99" sqref="N99"/>
    </sheetView>
  </sheetViews>
  <sheetFormatPr defaultRowHeight="12"/>
  <cols>
    <col min="1" max="1" width="13.7109375" style="42" customWidth="1"/>
    <col min="2" max="2" width="38.5703125" style="42" customWidth="1"/>
    <col min="3" max="3" width="16.5703125" style="42" customWidth="1"/>
    <col min="4" max="4" width="10.7109375" style="42" customWidth="1"/>
    <col min="5" max="5" width="14" style="42" customWidth="1"/>
    <col min="6" max="6" width="11.7109375" style="42" customWidth="1"/>
    <col min="7" max="7" width="11" style="42" customWidth="1"/>
    <col min="8" max="8" width="13.7109375" style="42" customWidth="1"/>
    <col min="9" max="9" width="13.28515625" style="42" customWidth="1"/>
    <col min="10" max="10" width="11" style="42" customWidth="1"/>
    <col min="11" max="11" width="13.140625" style="42" customWidth="1"/>
    <col min="12" max="12" width="13.5703125" style="42" customWidth="1"/>
    <col min="13" max="13" width="10.85546875" style="42" customWidth="1"/>
    <col min="14" max="14" width="14.5703125" style="42" customWidth="1"/>
    <col min="15" max="15" width="12.85546875" style="42" customWidth="1"/>
    <col min="16" max="16" width="12" style="189" customWidth="1"/>
    <col min="17" max="17" width="14.85546875" style="189" customWidth="1"/>
    <col min="18" max="18" width="13.42578125" style="189" customWidth="1"/>
    <col min="19" max="19" width="13.28515625" style="42" customWidth="1"/>
    <col min="20" max="20" width="17.7109375" style="42" bestFit="1" customWidth="1"/>
    <col min="21" max="21" width="15.5703125" style="42" bestFit="1" customWidth="1"/>
    <col min="22" max="16384" width="9.140625" style="42"/>
  </cols>
  <sheetData>
    <row r="1" spans="1:20" ht="18" customHeight="1">
      <c r="A1" s="43" t="s">
        <v>482</v>
      </c>
      <c r="C1" s="43"/>
    </row>
    <row r="2" spans="1:20" ht="19.5" customHeight="1">
      <c r="A2" s="43" t="s">
        <v>31</v>
      </c>
      <c r="C2" s="43"/>
    </row>
    <row r="4" spans="1:20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  <c r="L4" s="145"/>
      <c r="M4" s="145"/>
      <c r="N4" s="146"/>
      <c r="O4" s="145"/>
      <c r="P4" s="233"/>
      <c r="Q4" s="233"/>
      <c r="R4" s="233"/>
    </row>
    <row r="5" spans="1:20" ht="15.75">
      <c r="A5" s="421" t="s">
        <v>393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255"/>
      <c r="M5" s="255"/>
      <c r="N5" s="255"/>
      <c r="O5" s="255"/>
      <c r="P5" s="255"/>
      <c r="Q5" s="255"/>
      <c r="R5" s="255"/>
    </row>
    <row r="6" spans="1:20" ht="15.75">
      <c r="A6" s="422" t="s">
        <v>446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</row>
    <row r="7" spans="1:20" ht="12.75" thickBot="1">
      <c r="A7" s="423" t="s">
        <v>33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</row>
    <row r="8" spans="1:20" ht="19.5" customHeight="1" thickTop="1">
      <c r="A8" s="147" t="s">
        <v>34</v>
      </c>
      <c r="B8" s="424" t="s">
        <v>483</v>
      </c>
      <c r="C8" s="424"/>
      <c r="D8" s="424"/>
      <c r="E8" s="148" t="s">
        <v>35</v>
      </c>
      <c r="F8" s="425" t="s">
        <v>14</v>
      </c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</row>
    <row r="9" spans="1:20" ht="27" customHeight="1">
      <c r="A9" s="149" t="s">
        <v>36</v>
      </c>
      <c r="B9" s="429" t="s">
        <v>23</v>
      </c>
      <c r="C9" s="429"/>
      <c r="D9" s="429"/>
      <c r="E9" s="150" t="s">
        <v>37</v>
      </c>
      <c r="F9" s="430" t="s">
        <v>22</v>
      </c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1"/>
    </row>
    <row r="10" spans="1:20" ht="27" customHeight="1">
      <c r="A10" s="426" t="s">
        <v>394</v>
      </c>
      <c r="B10" s="427" t="s">
        <v>395</v>
      </c>
      <c r="C10" s="428" t="s">
        <v>396</v>
      </c>
      <c r="D10" s="432" t="s">
        <v>40</v>
      </c>
      <c r="E10" s="432"/>
      <c r="F10" s="432"/>
      <c r="G10" s="432" t="s">
        <v>397</v>
      </c>
      <c r="H10" s="432"/>
      <c r="I10" s="432"/>
      <c r="J10" s="432" t="s">
        <v>397</v>
      </c>
      <c r="K10" s="432"/>
      <c r="L10" s="432"/>
      <c r="M10" s="432" t="s">
        <v>397</v>
      </c>
      <c r="N10" s="432"/>
      <c r="O10" s="432"/>
      <c r="P10" s="433" t="s">
        <v>398</v>
      </c>
      <c r="Q10" s="433"/>
      <c r="R10" s="433"/>
    </row>
    <row r="11" spans="1:20" ht="60" customHeight="1">
      <c r="A11" s="426"/>
      <c r="B11" s="427"/>
      <c r="C11" s="428"/>
      <c r="D11" s="151" t="s">
        <v>399</v>
      </c>
      <c r="E11" s="152" t="s">
        <v>400</v>
      </c>
      <c r="F11" s="153" t="s">
        <v>401</v>
      </c>
      <c r="G11" s="154" t="s">
        <v>402</v>
      </c>
      <c r="H11" s="152" t="s">
        <v>403</v>
      </c>
      <c r="I11" s="155" t="s">
        <v>404</v>
      </c>
      <c r="J11" s="154" t="s">
        <v>405</v>
      </c>
      <c r="K11" s="152" t="s">
        <v>406</v>
      </c>
      <c r="L11" s="155" t="s">
        <v>407</v>
      </c>
      <c r="M11" s="154" t="s">
        <v>408</v>
      </c>
      <c r="N11" s="152" t="s">
        <v>409</v>
      </c>
      <c r="O11" s="155" t="s">
        <v>410</v>
      </c>
      <c r="P11" s="234" t="s">
        <v>411</v>
      </c>
      <c r="Q11" s="235" t="s">
        <v>412</v>
      </c>
      <c r="R11" s="236" t="s">
        <v>413</v>
      </c>
    </row>
    <row r="12" spans="1:20" ht="19.5" customHeight="1" thickBot="1">
      <c r="A12" s="156"/>
      <c r="B12" s="157"/>
      <c r="C12" s="157"/>
      <c r="D12" s="157" t="s">
        <v>48</v>
      </c>
      <c r="E12" s="157" t="s">
        <v>49</v>
      </c>
      <c r="F12" s="157" t="s">
        <v>50</v>
      </c>
      <c r="G12" s="157" t="s">
        <v>51</v>
      </c>
      <c r="H12" s="157" t="s">
        <v>52</v>
      </c>
      <c r="I12" s="157" t="s">
        <v>53</v>
      </c>
      <c r="J12" s="157" t="s">
        <v>414</v>
      </c>
      <c r="K12" s="157" t="s">
        <v>55</v>
      </c>
      <c r="L12" s="157" t="s">
        <v>56</v>
      </c>
      <c r="M12" s="157" t="s">
        <v>415</v>
      </c>
      <c r="N12" s="157" t="s">
        <v>416</v>
      </c>
      <c r="O12" s="157" t="s">
        <v>417</v>
      </c>
      <c r="P12" s="237" t="s">
        <v>418</v>
      </c>
      <c r="Q12" s="237" t="s">
        <v>419</v>
      </c>
      <c r="R12" s="238" t="s">
        <v>420</v>
      </c>
    </row>
    <row r="13" spans="1:20" ht="26.25" customHeight="1" thickTop="1">
      <c r="A13" s="439" t="s">
        <v>421</v>
      </c>
      <c r="B13" s="439"/>
      <c r="C13" s="158"/>
      <c r="D13" s="159"/>
      <c r="E13" s="158"/>
      <c r="F13" s="159"/>
      <c r="G13" s="158"/>
      <c r="H13" s="159"/>
      <c r="I13" s="160"/>
      <c r="J13" s="161"/>
      <c r="K13" s="162"/>
      <c r="L13" s="163"/>
      <c r="M13" s="161"/>
      <c r="N13" s="162"/>
      <c r="O13" s="160"/>
      <c r="P13" s="239"/>
      <c r="Q13" s="240"/>
      <c r="R13" s="241"/>
    </row>
    <row r="14" spans="1:20" ht="39" customHeight="1">
      <c r="A14" s="164" t="s">
        <v>93</v>
      </c>
      <c r="B14" s="165" t="s">
        <v>94</v>
      </c>
      <c r="C14" s="165" t="s">
        <v>332</v>
      </c>
      <c r="D14" s="166">
        <v>38195</v>
      </c>
      <c r="E14" s="167">
        <v>12227844727</v>
      </c>
      <c r="F14" s="168">
        <f t="shared" ref="F14:F77" si="0">E14/D14</f>
        <v>320142.55077889777</v>
      </c>
      <c r="G14" s="168">
        <v>39038</v>
      </c>
      <c r="H14" s="169">
        <v>12701080000</v>
      </c>
      <c r="I14" s="168">
        <f>H14/G14</f>
        <v>325351.70859162865</v>
      </c>
      <c r="J14" s="166">
        <v>38784.428256494728</v>
      </c>
      <c r="K14" s="82">
        <v>12618580000</v>
      </c>
      <c r="L14" s="166">
        <f>K14/J14</f>
        <v>325351.70859162865</v>
      </c>
      <c r="M14" s="166">
        <v>12405</v>
      </c>
      <c r="N14" s="341">
        <v>4035911125</v>
      </c>
      <c r="O14" s="168">
        <f>N14/M14</f>
        <v>325345.51592099958</v>
      </c>
      <c r="P14" s="168">
        <f t="shared" ref="P14:P70" si="1">O14-F14</f>
        <v>5202.9651421018061</v>
      </c>
      <c r="Q14" s="168">
        <f t="shared" ref="Q14:Q70" si="2">O14-I14</f>
        <v>-6.1926706290687434</v>
      </c>
      <c r="R14" s="170">
        <f t="shared" ref="R14:R70" si="3">O14-L14</f>
        <v>-6.1926706290687434</v>
      </c>
      <c r="S14" s="61"/>
      <c r="T14" s="171"/>
    </row>
    <row r="15" spans="1:20" ht="31.5" customHeight="1">
      <c r="A15" s="164" t="s">
        <v>95</v>
      </c>
      <c r="B15" s="165" t="s">
        <v>96</v>
      </c>
      <c r="C15" s="165" t="s">
        <v>333</v>
      </c>
      <c r="D15" s="166">
        <v>279</v>
      </c>
      <c r="E15" s="167">
        <v>484304453</v>
      </c>
      <c r="F15" s="168">
        <f t="shared" si="0"/>
        <v>1735858.2544802867</v>
      </c>
      <c r="G15" s="168">
        <v>269</v>
      </c>
      <c r="H15" s="169">
        <v>512000000</v>
      </c>
      <c r="I15" s="168">
        <f t="shared" ref="I15:I73" si="4">H15/G15</f>
        <v>1903345.7249070632</v>
      </c>
      <c r="J15" s="166">
        <v>274.25390625</v>
      </c>
      <c r="K15" s="82">
        <v>522000000</v>
      </c>
      <c r="L15" s="166">
        <f t="shared" ref="L15:L72" si="5">K15/J15</f>
        <v>1903345.7249070632</v>
      </c>
      <c r="M15" s="166">
        <v>82</v>
      </c>
      <c r="N15" s="166">
        <v>156523516</v>
      </c>
      <c r="O15" s="168">
        <f t="shared" ref="O15:O70" si="6">N15/M15</f>
        <v>1908823.3658536586</v>
      </c>
      <c r="P15" s="168">
        <f t="shared" si="1"/>
        <v>172965.11137337191</v>
      </c>
      <c r="Q15" s="168">
        <f t="shared" si="2"/>
        <v>5477.6409465954639</v>
      </c>
      <c r="R15" s="170">
        <f t="shared" si="3"/>
        <v>5477.6409465954639</v>
      </c>
      <c r="S15" s="61"/>
    </row>
    <row r="16" spans="1:20" ht="30.75" customHeight="1">
      <c r="A16" s="164" t="s">
        <v>97</v>
      </c>
      <c r="B16" s="165" t="s">
        <v>98</v>
      </c>
      <c r="C16" s="165" t="s">
        <v>334</v>
      </c>
      <c r="D16" s="166">
        <v>58</v>
      </c>
      <c r="E16" s="167">
        <v>171537388</v>
      </c>
      <c r="F16" s="168">
        <f t="shared" si="0"/>
        <v>2957541.1724137929</v>
      </c>
      <c r="G16" s="168">
        <v>57</v>
      </c>
      <c r="H16" s="169">
        <v>179800000</v>
      </c>
      <c r="I16" s="168">
        <f t="shared" si="4"/>
        <v>3154385.9649122809</v>
      </c>
      <c r="J16" s="166">
        <v>56.999999999999993</v>
      </c>
      <c r="K16" s="82">
        <v>179800000</v>
      </c>
      <c r="L16" s="166">
        <f t="shared" si="5"/>
        <v>3154385.9649122809</v>
      </c>
      <c r="M16" s="166">
        <v>18</v>
      </c>
      <c r="N16" s="166">
        <v>56414687</v>
      </c>
      <c r="O16" s="168">
        <f t="shared" si="6"/>
        <v>3134149.277777778</v>
      </c>
      <c r="P16" s="168">
        <f t="shared" si="1"/>
        <v>176608.10536398506</v>
      </c>
      <c r="Q16" s="168">
        <f t="shared" si="2"/>
        <v>-20236.687134502921</v>
      </c>
      <c r="R16" s="170">
        <f t="shared" si="3"/>
        <v>-20236.687134502921</v>
      </c>
      <c r="S16" s="61"/>
    </row>
    <row r="17" spans="1:19" ht="53.25" customHeight="1">
      <c r="A17" s="164" t="s">
        <v>99</v>
      </c>
      <c r="B17" s="165" t="s">
        <v>100</v>
      </c>
      <c r="C17" s="165" t="s">
        <v>335</v>
      </c>
      <c r="D17" s="166">
        <v>206</v>
      </c>
      <c r="E17" s="167">
        <v>323549086</v>
      </c>
      <c r="F17" s="168">
        <f t="shared" si="0"/>
        <v>1570626.6310679612</v>
      </c>
      <c r="G17" s="168">
        <v>228</v>
      </c>
      <c r="H17" s="169">
        <v>371500000</v>
      </c>
      <c r="I17" s="168">
        <f t="shared" si="4"/>
        <v>1629385.9649122807</v>
      </c>
      <c r="J17" s="166">
        <v>228</v>
      </c>
      <c r="K17" s="82">
        <v>371500000</v>
      </c>
      <c r="L17" s="166">
        <f t="shared" si="5"/>
        <v>1629385.9649122807</v>
      </c>
      <c r="M17" s="166">
        <v>74</v>
      </c>
      <c r="N17" s="166">
        <v>121224962</v>
      </c>
      <c r="O17" s="168">
        <f t="shared" si="6"/>
        <v>1638175.1621621621</v>
      </c>
      <c r="P17" s="168">
        <f t="shared" si="1"/>
        <v>67548.531094200909</v>
      </c>
      <c r="Q17" s="168">
        <f t="shared" si="2"/>
        <v>8789.1972498814575</v>
      </c>
      <c r="R17" s="170">
        <f t="shared" si="3"/>
        <v>8789.1972498814575</v>
      </c>
      <c r="S17" s="61"/>
    </row>
    <row r="18" spans="1:19" ht="30.75" customHeight="1">
      <c r="A18" s="164" t="s">
        <v>101</v>
      </c>
      <c r="B18" s="165" t="s">
        <v>102</v>
      </c>
      <c r="C18" s="165" t="s">
        <v>422</v>
      </c>
      <c r="D18" s="166">
        <v>7796</v>
      </c>
      <c r="E18" s="167">
        <v>410785775</v>
      </c>
      <c r="F18" s="168">
        <f t="shared" si="0"/>
        <v>52691.864417650075</v>
      </c>
      <c r="G18" s="168">
        <v>6969</v>
      </c>
      <c r="H18" s="169">
        <v>409000000</v>
      </c>
      <c r="I18" s="168">
        <f t="shared" si="4"/>
        <v>58688.477543406516</v>
      </c>
      <c r="J18" s="166">
        <v>6969</v>
      </c>
      <c r="K18" s="82">
        <v>409000000</v>
      </c>
      <c r="L18" s="166">
        <f t="shared" si="5"/>
        <v>58688.477543406516</v>
      </c>
      <c r="M18" s="166">
        <v>2419</v>
      </c>
      <c r="N18" s="166">
        <v>141987299</v>
      </c>
      <c r="O18" s="168">
        <f t="shared" si="6"/>
        <v>58696.69243489045</v>
      </c>
      <c r="P18" s="168">
        <f t="shared" si="1"/>
        <v>6004.8280172403756</v>
      </c>
      <c r="Q18" s="168">
        <f t="shared" si="2"/>
        <v>8.2148914839344798</v>
      </c>
      <c r="R18" s="170">
        <f t="shared" si="3"/>
        <v>8.2148914839344798</v>
      </c>
      <c r="S18" s="61"/>
    </row>
    <row r="19" spans="1:19" ht="30.75" customHeight="1">
      <c r="A19" s="164" t="s">
        <v>103</v>
      </c>
      <c r="B19" s="165" t="s">
        <v>104</v>
      </c>
      <c r="C19" s="165" t="s">
        <v>280</v>
      </c>
      <c r="D19" s="166">
        <v>685</v>
      </c>
      <c r="E19" s="167">
        <v>1303352705</v>
      </c>
      <c r="F19" s="168">
        <f t="shared" si="0"/>
        <v>1902704.6788321168</v>
      </c>
      <c r="G19" s="168">
        <v>661</v>
      </c>
      <c r="H19" s="169">
        <v>1357000000</v>
      </c>
      <c r="I19" s="168">
        <f t="shared" si="4"/>
        <v>2052950.0756429653</v>
      </c>
      <c r="J19" s="166">
        <v>689.83655121591744</v>
      </c>
      <c r="K19" s="82">
        <v>1416200000</v>
      </c>
      <c r="L19" s="166">
        <f t="shared" si="5"/>
        <v>2052950.0756429653</v>
      </c>
      <c r="M19" s="166">
        <v>228</v>
      </c>
      <c r="N19" s="166">
        <v>467840340</v>
      </c>
      <c r="O19" s="168">
        <f t="shared" si="6"/>
        <v>2051931.3157894737</v>
      </c>
      <c r="P19" s="168">
        <f t="shared" si="1"/>
        <v>149226.63695735694</v>
      </c>
      <c r="Q19" s="168">
        <f t="shared" si="2"/>
        <v>-1018.7598534915596</v>
      </c>
      <c r="R19" s="170">
        <f t="shared" si="3"/>
        <v>-1018.7598534915596</v>
      </c>
      <c r="S19" s="61"/>
    </row>
    <row r="20" spans="1:19" ht="30.75" customHeight="1">
      <c r="A20" s="164" t="s">
        <v>105</v>
      </c>
      <c r="B20" s="165" t="s">
        <v>106</v>
      </c>
      <c r="C20" s="165" t="s">
        <v>281</v>
      </c>
      <c r="D20" s="166">
        <v>67</v>
      </c>
      <c r="E20" s="167">
        <v>425414445</v>
      </c>
      <c r="F20" s="168">
        <f t="shared" si="0"/>
        <v>6349469.3283582088</v>
      </c>
      <c r="G20" s="168">
        <v>64</v>
      </c>
      <c r="H20" s="169">
        <v>457300000</v>
      </c>
      <c r="I20" s="168">
        <f t="shared" si="4"/>
        <v>7145312.5</v>
      </c>
      <c r="J20" s="166">
        <v>64</v>
      </c>
      <c r="K20" s="82">
        <v>457300000</v>
      </c>
      <c r="L20" s="166">
        <f t="shared" si="5"/>
        <v>7145312.5</v>
      </c>
      <c r="M20" s="166">
        <v>20</v>
      </c>
      <c r="N20" s="166">
        <v>145402215</v>
      </c>
      <c r="O20" s="168">
        <f t="shared" si="6"/>
        <v>7270110.75</v>
      </c>
      <c r="P20" s="168">
        <f t="shared" si="1"/>
        <v>920641.42164179124</v>
      </c>
      <c r="Q20" s="168">
        <f t="shared" si="2"/>
        <v>124798.25</v>
      </c>
      <c r="R20" s="170">
        <f t="shared" si="3"/>
        <v>124798.25</v>
      </c>
      <c r="S20" s="61"/>
    </row>
    <row r="21" spans="1:19" ht="32.25" customHeight="1">
      <c r="A21" s="164" t="s">
        <v>107</v>
      </c>
      <c r="B21" s="165" t="s">
        <v>108</v>
      </c>
      <c r="C21" s="165" t="s">
        <v>358</v>
      </c>
      <c r="D21" s="166">
        <v>65</v>
      </c>
      <c r="E21" s="167">
        <v>175524000</v>
      </c>
      <c r="F21" s="168">
        <f t="shared" si="0"/>
        <v>2700369.230769231</v>
      </c>
      <c r="G21" s="168">
        <v>60</v>
      </c>
      <c r="H21" s="169">
        <v>170000000</v>
      </c>
      <c r="I21" s="168">
        <f t="shared" si="4"/>
        <v>2833333.3333333335</v>
      </c>
      <c r="J21" s="166">
        <v>60.705882352941174</v>
      </c>
      <c r="K21" s="82">
        <v>172000000</v>
      </c>
      <c r="L21" s="166">
        <f t="shared" si="5"/>
        <v>2833333.3333333335</v>
      </c>
      <c r="M21" s="166">
        <v>20</v>
      </c>
      <c r="N21" s="166">
        <v>56329822</v>
      </c>
      <c r="O21" s="168">
        <f t="shared" si="6"/>
        <v>2816491.1</v>
      </c>
      <c r="P21" s="168">
        <f t="shared" si="1"/>
        <v>116121.86923076911</v>
      </c>
      <c r="Q21" s="168">
        <f t="shared" si="2"/>
        <v>-16842.233333333395</v>
      </c>
      <c r="R21" s="170">
        <f t="shared" si="3"/>
        <v>-16842.233333333395</v>
      </c>
      <c r="S21" s="61"/>
    </row>
    <row r="22" spans="1:19" ht="30.75" customHeight="1">
      <c r="A22" s="164" t="s">
        <v>109</v>
      </c>
      <c r="B22" s="165" t="s">
        <v>359</v>
      </c>
      <c r="C22" s="172" t="s">
        <v>360</v>
      </c>
      <c r="D22" s="202">
        <v>50157000</v>
      </c>
      <c r="E22" s="167">
        <v>3439579042</v>
      </c>
      <c r="F22" s="168">
        <f t="shared" si="0"/>
        <v>68.576251410570805</v>
      </c>
      <c r="G22" s="168">
        <v>50248647</v>
      </c>
      <c r="H22" s="169">
        <v>3729970000</v>
      </c>
      <c r="I22" s="168">
        <f t="shared" si="4"/>
        <v>74.230257383845583</v>
      </c>
      <c r="J22" s="166">
        <f>50002116.8026794+246311+160</f>
        <v>50248587.802679397</v>
      </c>
      <c r="K22" s="82">
        <v>3711670000</v>
      </c>
      <c r="L22" s="166">
        <f t="shared" si="5"/>
        <v>73.86615549426611</v>
      </c>
      <c r="M22" s="166">
        <v>15543375</v>
      </c>
      <c r="N22" s="166">
        <v>1148129343</v>
      </c>
      <c r="O22" s="168">
        <f t="shared" si="6"/>
        <v>73.866154744384659</v>
      </c>
      <c r="P22" s="168">
        <f t="shared" si="1"/>
        <v>5.2899033338138537</v>
      </c>
      <c r="Q22" s="168">
        <f t="shared" si="2"/>
        <v>-0.36410263946092414</v>
      </c>
      <c r="R22" s="170">
        <f t="shared" si="3"/>
        <v>-7.4988145115639782E-7</v>
      </c>
      <c r="S22" s="61"/>
    </row>
    <row r="23" spans="1:19" ht="30.75" customHeight="1">
      <c r="A23" s="164" t="s">
        <v>111</v>
      </c>
      <c r="B23" s="165" t="s">
        <v>112</v>
      </c>
      <c r="C23" s="165" t="s">
        <v>361</v>
      </c>
      <c r="D23" s="166">
        <v>229</v>
      </c>
      <c r="E23" s="167">
        <v>94090772</v>
      </c>
      <c r="F23" s="168">
        <f t="shared" si="0"/>
        <v>410876.73362445412</v>
      </c>
      <c r="G23" s="168">
        <v>247</v>
      </c>
      <c r="H23" s="169">
        <v>97500000</v>
      </c>
      <c r="I23" s="168">
        <f t="shared" si="4"/>
        <v>394736.84210526315</v>
      </c>
      <c r="J23" s="166">
        <v>247</v>
      </c>
      <c r="K23" s="82">
        <v>97500000</v>
      </c>
      <c r="L23" s="166">
        <f t="shared" si="5"/>
        <v>394736.84210526315</v>
      </c>
      <c r="M23" s="166">
        <v>107</v>
      </c>
      <c r="N23" s="166">
        <v>42405979</v>
      </c>
      <c r="O23" s="168">
        <f t="shared" si="6"/>
        <v>396317.56074766355</v>
      </c>
      <c r="P23" s="168">
        <f t="shared" si="1"/>
        <v>-14559.172876790573</v>
      </c>
      <c r="Q23" s="168">
        <f t="shared" si="2"/>
        <v>1580.718642400403</v>
      </c>
      <c r="R23" s="170">
        <f t="shared" si="3"/>
        <v>1580.718642400403</v>
      </c>
      <c r="S23" s="61"/>
    </row>
    <row r="24" spans="1:19" ht="30.75" customHeight="1">
      <c r="A24" s="164" t="s">
        <v>113</v>
      </c>
      <c r="B24" s="165" t="s">
        <v>114</v>
      </c>
      <c r="C24" s="165" t="s">
        <v>374</v>
      </c>
      <c r="D24" s="166">
        <v>500</v>
      </c>
      <c r="E24" s="167">
        <v>254376394</v>
      </c>
      <c r="F24" s="168">
        <f t="shared" si="0"/>
        <v>508752.788</v>
      </c>
      <c r="G24" s="168">
        <v>857</v>
      </c>
      <c r="H24" s="169">
        <v>284467500</v>
      </c>
      <c r="I24" s="168">
        <f t="shared" si="4"/>
        <v>331934.07234539092</v>
      </c>
      <c r="J24" s="166">
        <v>857</v>
      </c>
      <c r="K24" s="82">
        <v>284467500</v>
      </c>
      <c r="L24" s="166">
        <f t="shared" si="5"/>
        <v>331934.07234539092</v>
      </c>
      <c r="M24" s="166">
        <v>449</v>
      </c>
      <c r="N24" s="82">
        <v>148925403</v>
      </c>
      <c r="O24" s="168">
        <f t="shared" si="6"/>
        <v>331682.41202672606</v>
      </c>
      <c r="P24" s="168">
        <f t="shared" si="1"/>
        <v>-177070.37597327394</v>
      </c>
      <c r="Q24" s="168">
        <f t="shared" si="2"/>
        <v>-251.66031866485719</v>
      </c>
      <c r="R24" s="170">
        <f t="shared" si="3"/>
        <v>-251.66031866485719</v>
      </c>
      <c r="S24" s="61"/>
    </row>
    <row r="25" spans="1:19" ht="30" customHeight="1">
      <c r="A25" s="164" t="s">
        <v>115</v>
      </c>
      <c r="B25" s="165" t="s">
        <v>116</v>
      </c>
      <c r="C25" s="165" t="s">
        <v>375</v>
      </c>
      <c r="D25" s="166">
        <v>7594</v>
      </c>
      <c r="E25" s="166">
        <v>667819777</v>
      </c>
      <c r="F25" s="168">
        <f t="shared" si="0"/>
        <v>87940.449960495127</v>
      </c>
      <c r="G25" s="168">
        <v>6173</v>
      </c>
      <c r="H25" s="169">
        <v>484532500</v>
      </c>
      <c r="I25" s="168">
        <f t="shared" si="4"/>
        <v>78492.22420217075</v>
      </c>
      <c r="J25" s="166">
        <v>6542.4633486917801</v>
      </c>
      <c r="K25" s="340">
        <f>513532500-100000</f>
        <v>513432500</v>
      </c>
      <c r="L25" s="166">
        <f t="shared" si="5"/>
        <v>78476.939439433787</v>
      </c>
      <c r="M25" s="166">
        <v>2385</v>
      </c>
      <c r="N25" s="340">
        <v>187202708</v>
      </c>
      <c r="O25" s="168">
        <f t="shared" si="6"/>
        <v>78491.701467505234</v>
      </c>
      <c r="P25" s="168">
        <f t="shared" si="1"/>
        <v>-9448.7484929898928</v>
      </c>
      <c r="Q25" s="168">
        <f t="shared" si="2"/>
        <v>-0.52273466551559977</v>
      </c>
      <c r="R25" s="170">
        <f t="shared" si="3"/>
        <v>14.762028071447276</v>
      </c>
      <c r="S25" s="61"/>
    </row>
    <row r="26" spans="1:19" ht="30.75" customHeight="1">
      <c r="A26" s="164" t="s">
        <v>117</v>
      </c>
      <c r="B26" s="165" t="s">
        <v>118</v>
      </c>
      <c r="C26" s="172" t="s">
        <v>377</v>
      </c>
      <c r="D26" s="166">
        <v>24339</v>
      </c>
      <c r="E26" s="166">
        <v>3526737407</v>
      </c>
      <c r="F26" s="168">
        <f t="shared" si="0"/>
        <v>144900.66999465879</v>
      </c>
      <c r="G26" s="168">
        <v>26557</v>
      </c>
      <c r="H26" s="82">
        <v>4084482000</v>
      </c>
      <c r="I26" s="168">
        <f t="shared" si="4"/>
        <v>153800.57988477615</v>
      </c>
      <c r="J26" s="166">
        <v>26787.168182893201</v>
      </c>
      <c r="K26" s="82">
        <v>4119882000</v>
      </c>
      <c r="L26" s="166">
        <f t="shared" si="5"/>
        <v>153800.57988477615</v>
      </c>
      <c r="M26" s="166">
        <v>6153</v>
      </c>
      <c r="N26" s="82">
        <v>946294147</v>
      </c>
      <c r="O26" s="168">
        <f t="shared" si="6"/>
        <v>153793.94555501381</v>
      </c>
      <c r="P26" s="168">
        <f t="shared" si="1"/>
        <v>8893.2755603550177</v>
      </c>
      <c r="Q26" s="168">
        <f t="shared" si="2"/>
        <v>-6.6343297623388935</v>
      </c>
      <c r="R26" s="170">
        <f t="shared" si="3"/>
        <v>-6.6343297623388935</v>
      </c>
      <c r="S26" s="61"/>
    </row>
    <row r="27" spans="1:19" ht="41.25" customHeight="1">
      <c r="A27" s="164" t="s">
        <v>119</v>
      </c>
      <c r="B27" s="165" t="s">
        <v>336</v>
      </c>
      <c r="C27" s="172" t="s">
        <v>337</v>
      </c>
      <c r="D27" s="166">
        <v>7609</v>
      </c>
      <c r="E27" s="166">
        <v>241587974</v>
      </c>
      <c r="F27" s="168">
        <f t="shared" si="0"/>
        <v>31750.29228545144</v>
      </c>
      <c r="G27" s="168">
        <v>7742</v>
      </c>
      <c r="H27" s="169">
        <v>277700000</v>
      </c>
      <c r="I27" s="168">
        <f t="shared" si="4"/>
        <v>35869.284422629811</v>
      </c>
      <c r="J27" s="166">
        <v>7580</v>
      </c>
      <c r="K27" s="82">
        <v>271900000</v>
      </c>
      <c r="L27" s="166">
        <f t="shared" si="5"/>
        <v>35870.712401055411</v>
      </c>
      <c r="M27" s="166">
        <v>1571</v>
      </c>
      <c r="N27" s="166">
        <v>56346666</v>
      </c>
      <c r="O27" s="168">
        <f t="shared" si="6"/>
        <v>35866.751113940169</v>
      </c>
      <c r="P27" s="168">
        <f t="shared" si="1"/>
        <v>4116.4588284887286</v>
      </c>
      <c r="Q27" s="168">
        <f t="shared" si="2"/>
        <v>-2.5333086896425812</v>
      </c>
      <c r="R27" s="170">
        <f t="shared" si="3"/>
        <v>-3.9612871152421576</v>
      </c>
      <c r="S27" s="61"/>
    </row>
    <row r="28" spans="1:19" ht="30.75" customHeight="1">
      <c r="A28" s="62" t="s">
        <v>122</v>
      </c>
      <c r="B28" s="63" t="s">
        <v>123</v>
      </c>
      <c r="C28" s="229" t="s">
        <v>339</v>
      </c>
      <c r="D28" s="166">
        <v>1</v>
      </c>
      <c r="E28" s="82">
        <v>2865309</v>
      </c>
      <c r="F28" s="168">
        <f t="shared" si="0"/>
        <v>2865309</v>
      </c>
      <c r="G28" s="166">
        <v>1</v>
      </c>
      <c r="H28" s="166">
        <v>1000000</v>
      </c>
      <c r="I28" s="166">
        <f t="shared" si="4"/>
        <v>1000000</v>
      </c>
      <c r="J28" s="166">
        <v>1</v>
      </c>
      <c r="K28" s="166">
        <f>H28</f>
        <v>1000000</v>
      </c>
      <c r="L28" s="166">
        <f t="shared" si="5"/>
        <v>1000000</v>
      </c>
      <c r="M28" s="166"/>
      <c r="N28" s="166"/>
      <c r="O28" s="166" t="e">
        <f t="shared" si="6"/>
        <v>#DIV/0!</v>
      </c>
      <c r="P28" s="232" t="e">
        <f t="shared" si="1"/>
        <v>#DIV/0!</v>
      </c>
      <c r="Q28" s="230" t="e">
        <f t="shared" ref="Q28" si="7">O28-I28</f>
        <v>#DIV/0!</v>
      </c>
      <c r="R28" s="231" t="e">
        <f t="shared" ref="R28" si="8">O28-L28</f>
        <v>#DIV/0!</v>
      </c>
      <c r="S28" s="61"/>
    </row>
    <row r="29" spans="1:19" ht="39.75" customHeight="1">
      <c r="A29" s="124" t="s">
        <v>471</v>
      </c>
      <c r="B29" s="125" t="s">
        <v>472</v>
      </c>
      <c r="C29" s="172" t="s">
        <v>339</v>
      </c>
      <c r="D29" s="166">
        <v>0</v>
      </c>
      <c r="E29" s="169"/>
      <c r="F29" s="168" t="e">
        <f t="shared" si="0"/>
        <v>#DIV/0!</v>
      </c>
      <c r="G29" s="168">
        <v>1</v>
      </c>
      <c r="H29" s="168">
        <v>1000000000</v>
      </c>
      <c r="I29" s="168">
        <f t="shared" si="4"/>
        <v>1000000000</v>
      </c>
      <c r="J29" s="168">
        <v>1</v>
      </c>
      <c r="K29" s="166">
        <f t="shared" ref="K29:K72" si="9">H29</f>
        <v>1000000000</v>
      </c>
      <c r="L29" s="166">
        <f t="shared" si="5"/>
        <v>1000000000</v>
      </c>
      <c r="M29" s="166"/>
      <c r="N29" s="166"/>
      <c r="O29" s="168">
        <v>0</v>
      </c>
      <c r="P29" s="168" t="e">
        <f t="shared" si="1"/>
        <v>#DIV/0!</v>
      </c>
      <c r="Q29" s="168">
        <f t="shared" si="2"/>
        <v>-1000000000</v>
      </c>
      <c r="R29" s="170">
        <f t="shared" si="3"/>
        <v>-1000000000</v>
      </c>
    </row>
    <row r="30" spans="1:19" ht="30.75" customHeight="1">
      <c r="A30" s="173" t="s">
        <v>124</v>
      </c>
      <c r="B30" s="126" t="s">
        <v>479</v>
      </c>
      <c r="C30" s="165" t="s">
        <v>287</v>
      </c>
      <c r="D30" s="166">
        <v>0</v>
      </c>
      <c r="E30" s="169">
        <v>0</v>
      </c>
      <c r="F30" s="168" t="e">
        <f t="shared" si="0"/>
        <v>#DIV/0!</v>
      </c>
      <c r="G30" s="168">
        <v>1583</v>
      </c>
      <c r="H30" s="168">
        <v>4000000</v>
      </c>
      <c r="I30" s="168">
        <f t="shared" si="4"/>
        <v>2526.8477574226154</v>
      </c>
      <c r="J30" s="168">
        <v>1583</v>
      </c>
      <c r="K30" s="166">
        <f t="shared" si="9"/>
        <v>4000000</v>
      </c>
      <c r="L30" s="166">
        <f t="shared" si="5"/>
        <v>2526.8477574226154</v>
      </c>
      <c r="M30" s="166"/>
      <c r="N30" s="166"/>
      <c r="O30" s="168" t="e">
        <f t="shared" si="6"/>
        <v>#DIV/0!</v>
      </c>
      <c r="P30" s="168" t="e">
        <f t="shared" si="1"/>
        <v>#DIV/0!</v>
      </c>
      <c r="Q30" s="168" t="e">
        <f>O30-I30</f>
        <v>#DIV/0!</v>
      </c>
      <c r="R30" s="170" t="e">
        <f t="shared" si="3"/>
        <v>#DIV/0!</v>
      </c>
    </row>
    <row r="31" spans="1:19" ht="41.25" customHeight="1">
      <c r="A31" s="173" t="s">
        <v>125</v>
      </c>
      <c r="B31" s="127" t="s">
        <v>126</v>
      </c>
      <c r="C31" s="165" t="s">
        <v>287</v>
      </c>
      <c r="D31" s="166">
        <v>1462</v>
      </c>
      <c r="E31" s="169">
        <v>3690000</v>
      </c>
      <c r="F31" s="168">
        <f t="shared" si="0"/>
        <v>2523.9398084815321</v>
      </c>
      <c r="G31" s="168"/>
      <c r="H31" s="168"/>
      <c r="I31" s="168" t="e">
        <f t="shared" si="4"/>
        <v>#DIV/0!</v>
      </c>
      <c r="J31" s="166"/>
      <c r="K31" s="166">
        <f t="shared" si="9"/>
        <v>0</v>
      </c>
      <c r="L31" s="166" t="e">
        <f t="shared" si="5"/>
        <v>#DIV/0!</v>
      </c>
      <c r="M31" s="166"/>
      <c r="N31" s="166"/>
      <c r="O31" s="168" t="e">
        <f t="shared" si="6"/>
        <v>#DIV/0!</v>
      </c>
      <c r="P31" s="167" t="e">
        <f t="shared" si="1"/>
        <v>#DIV/0!</v>
      </c>
      <c r="Q31" s="167" t="e">
        <f t="shared" si="2"/>
        <v>#DIV/0!</v>
      </c>
      <c r="R31" s="175" t="e">
        <f t="shared" si="3"/>
        <v>#DIV/0!</v>
      </c>
    </row>
    <row r="32" spans="1:19" ht="38.25" customHeight="1">
      <c r="A32" s="173" t="s">
        <v>127</v>
      </c>
      <c r="B32" s="174" t="s">
        <v>128</v>
      </c>
      <c r="C32" s="165" t="s">
        <v>287</v>
      </c>
      <c r="D32" s="166">
        <v>48</v>
      </c>
      <c r="E32" s="169">
        <v>122000</v>
      </c>
      <c r="F32" s="168">
        <f t="shared" si="0"/>
        <v>2541.6666666666665</v>
      </c>
      <c r="G32" s="168"/>
      <c r="H32" s="168"/>
      <c r="I32" s="168" t="e">
        <f t="shared" si="4"/>
        <v>#DIV/0!</v>
      </c>
      <c r="J32" s="166"/>
      <c r="K32" s="166">
        <f t="shared" si="9"/>
        <v>0</v>
      </c>
      <c r="L32" s="166" t="e">
        <f t="shared" si="5"/>
        <v>#DIV/0!</v>
      </c>
      <c r="M32" s="166"/>
      <c r="N32" s="166"/>
      <c r="O32" s="168" t="e">
        <f t="shared" si="6"/>
        <v>#DIV/0!</v>
      </c>
      <c r="P32" s="168" t="e">
        <f t="shared" si="1"/>
        <v>#DIV/0!</v>
      </c>
      <c r="Q32" s="168" t="e">
        <f t="shared" si="2"/>
        <v>#DIV/0!</v>
      </c>
      <c r="R32" s="170" t="e">
        <f t="shared" si="3"/>
        <v>#DIV/0!</v>
      </c>
    </row>
    <row r="33" spans="1:18" ht="33" customHeight="1">
      <c r="A33" s="176" t="s">
        <v>452</v>
      </c>
      <c r="B33" s="201" t="s">
        <v>453</v>
      </c>
      <c r="C33" s="165" t="s">
        <v>288</v>
      </c>
      <c r="D33" s="166"/>
      <c r="E33" s="169">
        <v>0</v>
      </c>
      <c r="F33" s="168" t="e">
        <f t="shared" si="0"/>
        <v>#DIV/0!</v>
      </c>
      <c r="G33" s="168">
        <v>396</v>
      </c>
      <c r="H33" s="168">
        <v>1000000</v>
      </c>
      <c r="I33" s="168">
        <f t="shared" si="4"/>
        <v>2525.2525252525252</v>
      </c>
      <c r="J33" s="168">
        <v>396</v>
      </c>
      <c r="K33" s="166">
        <f t="shared" si="9"/>
        <v>1000000</v>
      </c>
      <c r="L33" s="166">
        <f t="shared" si="5"/>
        <v>2525.2525252525252</v>
      </c>
      <c r="M33" s="166"/>
      <c r="N33" s="166"/>
      <c r="O33" s="168" t="e">
        <f t="shared" si="6"/>
        <v>#DIV/0!</v>
      </c>
      <c r="P33" s="168" t="e">
        <f t="shared" si="1"/>
        <v>#DIV/0!</v>
      </c>
      <c r="Q33" s="168" t="e">
        <f t="shared" si="2"/>
        <v>#DIV/0!</v>
      </c>
      <c r="R33" s="170" t="e">
        <f t="shared" si="3"/>
        <v>#DIV/0!</v>
      </c>
    </row>
    <row r="34" spans="1:18" ht="39" customHeight="1">
      <c r="A34" s="176" t="s">
        <v>450</v>
      </c>
      <c r="B34" s="140" t="s">
        <v>451</v>
      </c>
      <c r="C34" s="165" t="s">
        <v>288</v>
      </c>
      <c r="D34" s="166"/>
      <c r="E34" s="169">
        <v>0</v>
      </c>
      <c r="F34" s="168" t="e">
        <f t="shared" si="0"/>
        <v>#DIV/0!</v>
      </c>
      <c r="G34" s="168">
        <v>396</v>
      </c>
      <c r="H34" s="168">
        <v>1000000</v>
      </c>
      <c r="I34" s="168">
        <f t="shared" si="4"/>
        <v>2525.2525252525252</v>
      </c>
      <c r="J34" s="168">
        <v>396</v>
      </c>
      <c r="K34" s="166">
        <f t="shared" si="9"/>
        <v>1000000</v>
      </c>
      <c r="L34" s="166">
        <f t="shared" si="5"/>
        <v>2525.2525252525252</v>
      </c>
      <c r="M34" s="166"/>
      <c r="N34" s="166"/>
      <c r="O34" s="168" t="e">
        <f t="shared" si="6"/>
        <v>#DIV/0!</v>
      </c>
      <c r="P34" s="168" t="e">
        <f t="shared" si="1"/>
        <v>#DIV/0!</v>
      </c>
      <c r="Q34" s="168" t="e">
        <f t="shared" si="2"/>
        <v>#DIV/0!</v>
      </c>
      <c r="R34" s="170" t="e">
        <f t="shared" si="3"/>
        <v>#DIV/0!</v>
      </c>
    </row>
    <row r="35" spans="1:18" ht="60" customHeight="1">
      <c r="A35" s="128" t="s">
        <v>454</v>
      </c>
      <c r="B35" s="129" t="s">
        <v>455</v>
      </c>
      <c r="C35" s="172" t="s">
        <v>290</v>
      </c>
      <c r="D35" s="166"/>
      <c r="E35" s="169"/>
      <c r="F35" s="168" t="e">
        <f t="shared" si="0"/>
        <v>#DIV/0!</v>
      </c>
      <c r="G35" s="168">
        <v>1</v>
      </c>
      <c r="H35" s="168">
        <v>35800</v>
      </c>
      <c r="I35" s="168">
        <f t="shared" si="4"/>
        <v>35800</v>
      </c>
      <c r="J35" s="168">
        <v>1</v>
      </c>
      <c r="K35" s="166">
        <f t="shared" si="9"/>
        <v>35800</v>
      </c>
      <c r="L35" s="166">
        <f t="shared" si="5"/>
        <v>35800</v>
      </c>
      <c r="M35" s="166"/>
      <c r="N35" s="166"/>
      <c r="O35" s="168" t="e">
        <f t="shared" si="6"/>
        <v>#DIV/0!</v>
      </c>
      <c r="P35" s="168" t="e">
        <f t="shared" si="1"/>
        <v>#DIV/0!</v>
      </c>
      <c r="Q35" s="168" t="e">
        <f t="shared" si="2"/>
        <v>#DIV/0!</v>
      </c>
      <c r="R35" s="170" t="e">
        <f t="shared" si="3"/>
        <v>#DIV/0!</v>
      </c>
    </row>
    <row r="36" spans="1:18" ht="30.75" customHeight="1">
      <c r="A36" s="173" t="s">
        <v>129</v>
      </c>
      <c r="B36" s="174" t="s">
        <v>130</v>
      </c>
      <c r="C36" s="165" t="s">
        <v>480</v>
      </c>
      <c r="D36" s="166">
        <v>17</v>
      </c>
      <c r="E36" s="169">
        <v>1234511</v>
      </c>
      <c r="F36" s="168">
        <f t="shared" si="0"/>
        <v>72618.294117647063</v>
      </c>
      <c r="G36" s="168">
        <v>1035</v>
      </c>
      <c r="H36" s="168">
        <v>73382000</v>
      </c>
      <c r="I36" s="168">
        <f t="shared" si="4"/>
        <v>70900.483091787435</v>
      </c>
      <c r="J36" s="168">
        <v>1035</v>
      </c>
      <c r="K36" s="166">
        <f t="shared" si="9"/>
        <v>73382000</v>
      </c>
      <c r="L36" s="166">
        <f t="shared" si="5"/>
        <v>70900.483091787435</v>
      </c>
      <c r="M36" s="166"/>
      <c r="N36" s="166"/>
      <c r="O36" s="168" t="e">
        <f t="shared" si="6"/>
        <v>#DIV/0!</v>
      </c>
      <c r="P36" s="168" t="e">
        <f t="shared" si="1"/>
        <v>#DIV/0!</v>
      </c>
      <c r="Q36" s="168" t="e">
        <f t="shared" si="2"/>
        <v>#DIV/0!</v>
      </c>
      <c r="R36" s="170" t="e">
        <f t="shared" si="3"/>
        <v>#DIV/0!</v>
      </c>
    </row>
    <row r="37" spans="1:18" ht="30.75" customHeight="1">
      <c r="A37" s="173" t="s">
        <v>131</v>
      </c>
      <c r="B37" s="174" t="s">
        <v>132</v>
      </c>
      <c r="C37" s="172" t="s">
        <v>290</v>
      </c>
      <c r="D37" s="166"/>
      <c r="E37" s="169">
        <v>0</v>
      </c>
      <c r="F37" s="168" t="e">
        <f t="shared" si="0"/>
        <v>#DIV/0!</v>
      </c>
      <c r="G37" s="168">
        <v>1</v>
      </c>
      <c r="H37" s="168">
        <v>1500000</v>
      </c>
      <c r="I37" s="168">
        <f t="shared" si="4"/>
        <v>1500000</v>
      </c>
      <c r="J37" s="168">
        <v>1</v>
      </c>
      <c r="K37" s="166">
        <f t="shared" si="9"/>
        <v>1500000</v>
      </c>
      <c r="L37" s="166">
        <f t="shared" si="5"/>
        <v>1500000</v>
      </c>
      <c r="M37" s="166"/>
      <c r="N37" s="166"/>
      <c r="O37" s="168" t="e">
        <f t="shared" si="6"/>
        <v>#DIV/0!</v>
      </c>
      <c r="P37" s="168" t="e">
        <f t="shared" si="1"/>
        <v>#DIV/0!</v>
      </c>
      <c r="Q37" s="168" t="e">
        <f t="shared" si="2"/>
        <v>#DIV/0!</v>
      </c>
      <c r="R37" s="170" t="e">
        <f t="shared" si="3"/>
        <v>#DIV/0!</v>
      </c>
    </row>
    <row r="38" spans="1:18" ht="30.75" customHeight="1">
      <c r="A38" s="173" t="s">
        <v>133</v>
      </c>
      <c r="B38" s="174" t="s">
        <v>134</v>
      </c>
      <c r="C38" s="172" t="s">
        <v>290</v>
      </c>
      <c r="D38" s="166"/>
      <c r="E38" s="169"/>
      <c r="F38" s="168" t="e">
        <f t="shared" si="0"/>
        <v>#DIV/0!</v>
      </c>
      <c r="G38" s="168">
        <v>1</v>
      </c>
      <c r="H38" s="168">
        <v>54000</v>
      </c>
      <c r="I38" s="168">
        <f t="shared" si="4"/>
        <v>54000</v>
      </c>
      <c r="J38" s="168">
        <v>1</v>
      </c>
      <c r="K38" s="166">
        <f t="shared" si="9"/>
        <v>54000</v>
      </c>
      <c r="L38" s="166">
        <f t="shared" si="5"/>
        <v>54000</v>
      </c>
      <c r="M38" s="166"/>
      <c r="N38" s="166"/>
      <c r="O38" s="168" t="e">
        <f t="shared" si="6"/>
        <v>#DIV/0!</v>
      </c>
      <c r="P38" s="168" t="e">
        <f t="shared" si="1"/>
        <v>#DIV/0!</v>
      </c>
      <c r="Q38" s="168" t="e">
        <f t="shared" si="2"/>
        <v>#DIV/0!</v>
      </c>
      <c r="R38" s="170" t="e">
        <f t="shared" si="3"/>
        <v>#DIV/0!</v>
      </c>
    </row>
    <row r="39" spans="1:18" ht="30.75" customHeight="1">
      <c r="A39" s="173" t="s">
        <v>135</v>
      </c>
      <c r="B39" s="174" t="s">
        <v>136</v>
      </c>
      <c r="C39" s="172" t="s">
        <v>290</v>
      </c>
      <c r="D39" s="166">
        <v>0</v>
      </c>
      <c r="E39" s="169"/>
      <c r="F39" s="168" t="e">
        <f t="shared" si="0"/>
        <v>#DIV/0!</v>
      </c>
      <c r="G39" s="168">
        <v>1</v>
      </c>
      <c r="H39" s="168">
        <v>273000</v>
      </c>
      <c r="I39" s="168">
        <f t="shared" si="4"/>
        <v>273000</v>
      </c>
      <c r="J39" s="168">
        <v>1</v>
      </c>
      <c r="K39" s="166">
        <f t="shared" si="9"/>
        <v>273000</v>
      </c>
      <c r="L39" s="166">
        <f t="shared" si="5"/>
        <v>273000</v>
      </c>
      <c r="M39" s="166"/>
      <c r="N39" s="166"/>
      <c r="O39" s="168" t="e">
        <f t="shared" si="6"/>
        <v>#DIV/0!</v>
      </c>
      <c r="P39" s="168" t="e">
        <f t="shared" si="1"/>
        <v>#DIV/0!</v>
      </c>
      <c r="Q39" s="168" t="e">
        <f t="shared" si="2"/>
        <v>#DIV/0!</v>
      </c>
      <c r="R39" s="170" t="e">
        <f t="shared" si="3"/>
        <v>#DIV/0!</v>
      </c>
    </row>
    <row r="40" spans="1:18" ht="30.75" customHeight="1">
      <c r="A40" s="173" t="s">
        <v>137</v>
      </c>
      <c r="B40" s="174" t="s">
        <v>138</v>
      </c>
      <c r="C40" s="172" t="s">
        <v>290</v>
      </c>
      <c r="D40" s="166"/>
      <c r="E40" s="169"/>
      <c r="F40" s="168" t="e">
        <f t="shared" si="0"/>
        <v>#DIV/0!</v>
      </c>
      <c r="G40" s="168">
        <v>1</v>
      </c>
      <c r="H40" s="168">
        <v>376000</v>
      </c>
      <c r="I40" s="168">
        <f t="shared" si="4"/>
        <v>376000</v>
      </c>
      <c r="J40" s="168">
        <v>1</v>
      </c>
      <c r="K40" s="166">
        <f t="shared" si="9"/>
        <v>376000</v>
      </c>
      <c r="L40" s="166">
        <f t="shared" si="5"/>
        <v>376000</v>
      </c>
      <c r="M40" s="166">
        <v>1</v>
      </c>
      <c r="N40" s="166">
        <v>375748</v>
      </c>
      <c r="O40" s="168">
        <f t="shared" si="6"/>
        <v>375748</v>
      </c>
      <c r="P40" s="168" t="e">
        <f t="shared" si="1"/>
        <v>#DIV/0!</v>
      </c>
      <c r="Q40" s="168">
        <f t="shared" si="2"/>
        <v>-252</v>
      </c>
      <c r="R40" s="170">
        <f t="shared" si="3"/>
        <v>-252</v>
      </c>
    </row>
    <row r="41" spans="1:18" ht="30.75" customHeight="1">
      <c r="A41" s="173" t="s">
        <v>139</v>
      </c>
      <c r="B41" s="174" t="s">
        <v>140</v>
      </c>
      <c r="C41" s="172" t="s">
        <v>290</v>
      </c>
      <c r="D41" s="166">
        <v>1</v>
      </c>
      <c r="E41" s="169">
        <v>500000</v>
      </c>
      <c r="F41" s="168">
        <f t="shared" si="0"/>
        <v>500000</v>
      </c>
      <c r="G41" s="168">
        <v>1</v>
      </c>
      <c r="H41" s="168">
        <v>676600</v>
      </c>
      <c r="I41" s="168">
        <f t="shared" si="4"/>
        <v>676600</v>
      </c>
      <c r="J41" s="168">
        <v>1</v>
      </c>
      <c r="K41" s="166">
        <f t="shared" si="9"/>
        <v>676600</v>
      </c>
      <c r="L41" s="166">
        <f t="shared" si="5"/>
        <v>676600</v>
      </c>
      <c r="M41" s="166">
        <v>1</v>
      </c>
      <c r="N41" s="166">
        <v>675038</v>
      </c>
      <c r="O41" s="168">
        <f t="shared" si="6"/>
        <v>675038</v>
      </c>
      <c r="P41" s="168">
        <f t="shared" si="1"/>
        <v>175038</v>
      </c>
      <c r="Q41" s="168">
        <f t="shared" si="2"/>
        <v>-1562</v>
      </c>
      <c r="R41" s="170">
        <f t="shared" si="3"/>
        <v>-1562</v>
      </c>
    </row>
    <row r="42" spans="1:18" ht="30.75" customHeight="1">
      <c r="A42" s="173" t="s">
        <v>141</v>
      </c>
      <c r="B42" s="174" t="s">
        <v>142</v>
      </c>
      <c r="C42" s="165" t="s">
        <v>292</v>
      </c>
      <c r="D42" s="166">
        <v>905</v>
      </c>
      <c r="E42" s="169">
        <v>65513793</v>
      </c>
      <c r="F42" s="168">
        <f t="shared" si="0"/>
        <v>72390.931491712705</v>
      </c>
      <c r="G42" s="168">
        <v>1464</v>
      </c>
      <c r="H42" s="168">
        <v>105817000</v>
      </c>
      <c r="I42" s="168">
        <f t="shared" si="4"/>
        <v>72279.37158469946</v>
      </c>
      <c r="J42" s="168">
        <v>1464</v>
      </c>
      <c r="K42" s="166">
        <f t="shared" si="9"/>
        <v>105817000</v>
      </c>
      <c r="L42" s="166">
        <f t="shared" si="5"/>
        <v>72279.37158469946</v>
      </c>
      <c r="M42" s="166">
        <v>1460</v>
      </c>
      <c r="N42" s="166">
        <v>105531634</v>
      </c>
      <c r="O42" s="168">
        <f t="shared" si="6"/>
        <v>72281.941095890405</v>
      </c>
      <c r="P42" s="168">
        <f t="shared" si="1"/>
        <v>-108.99039582230034</v>
      </c>
      <c r="Q42" s="168">
        <f t="shared" si="2"/>
        <v>2.5695111909444677</v>
      </c>
      <c r="R42" s="170">
        <f t="shared" si="3"/>
        <v>2.5695111909444677</v>
      </c>
    </row>
    <row r="43" spans="1:18" ht="30.75" customHeight="1">
      <c r="A43" s="173" t="s">
        <v>143</v>
      </c>
      <c r="B43" s="174" t="s">
        <v>144</v>
      </c>
      <c r="C43" s="172" t="s">
        <v>290</v>
      </c>
      <c r="D43" s="166">
        <v>0</v>
      </c>
      <c r="E43" s="169">
        <v>0</v>
      </c>
      <c r="F43" s="168" t="e">
        <f t="shared" si="0"/>
        <v>#DIV/0!</v>
      </c>
      <c r="G43" s="168">
        <v>1</v>
      </c>
      <c r="H43" s="168">
        <v>3494000</v>
      </c>
      <c r="I43" s="168">
        <f t="shared" si="4"/>
        <v>3494000</v>
      </c>
      <c r="J43" s="168">
        <v>1</v>
      </c>
      <c r="K43" s="166">
        <f t="shared" si="9"/>
        <v>3494000</v>
      </c>
      <c r="L43" s="166">
        <f t="shared" si="5"/>
        <v>3494000</v>
      </c>
      <c r="M43" s="166"/>
      <c r="N43" s="166"/>
      <c r="O43" s="168" t="e">
        <f t="shared" si="6"/>
        <v>#DIV/0!</v>
      </c>
      <c r="P43" s="168" t="e">
        <f t="shared" si="1"/>
        <v>#DIV/0!</v>
      </c>
      <c r="Q43" s="168" t="e">
        <f t="shared" si="2"/>
        <v>#DIV/0!</v>
      </c>
      <c r="R43" s="170" t="e">
        <f t="shared" si="3"/>
        <v>#DIV/0!</v>
      </c>
    </row>
    <row r="44" spans="1:18" ht="30.75" customHeight="1">
      <c r="A44" s="173" t="s">
        <v>145</v>
      </c>
      <c r="B44" s="174" t="s">
        <v>146</v>
      </c>
      <c r="C44" s="172" t="s">
        <v>290</v>
      </c>
      <c r="D44" s="166">
        <v>1</v>
      </c>
      <c r="E44" s="169">
        <v>910000</v>
      </c>
      <c r="F44" s="168">
        <f t="shared" si="0"/>
        <v>910000</v>
      </c>
      <c r="G44" s="168">
        <v>1</v>
      </c>
      <c r="H44" s="168">
        <v>913600</v>
      </c>
      <c r="I44" s="168">
        <f t="shared" si="4"/>
        <v>913600</v>
      </c>
      <c r="J44" s="168">
        <v>1</v>
      </c>
      <c r="K44" s="166">
        <f t="shared" si="9"/>
        <v>913600</v>
      </c>
      <c r="L44" s="166">
        <f t="shared" si="5"/>
        <v>913600</v>
      </c>
      <c r="M44" s="166"/>
      <c r="N44" s="166"/>
      <c r="O44" s="168" t="e">
        <f t="shared" si="6"/>
        <v>#DIV/0!</v>
      </c>
      <c r="P44" s="168" t="e">
        <f t="shared" si="1"/>
        <v>#DIV/0!</v>
      </c>
      <c r="Q44" s="168" t="e">
        <f t="shared" si="2"/>
        <v>#DIV/0!</v>
      </c>
      <c r="R44" s="170" t="e">
        <f t="shared" si="3"/>
        <v>#DIV/0!</v>
      </c>
    </row>
    <row r="45" spans="1:18" ht="30.75" customHeight="1">
      <c r="A45" s="130" t="s">
        <v>456</v>
      </c>
      <c r="B45" s="131" t="s">
        <v>457</v>
      </c>
      <c r="C45" s="172" t="s">
        <v>290</v>
      </c>
      <c r="D45" s="166">
        <v>0</v>
      </c>
      <c r="E45" s="169"/>
      <c r="F45" s="168" t="e">
        <f t="shared" si="0"/>
        <v>#DIV/0!</v>
      </c>
      <c r="G45" s="168">
        <v>1</v>
      </c>
      <c r="H45" s="168">
        <v>235000</v>
      </c>
      <c r="I45" s="168">
        <f t="shared" si="4"/>
        <v>235000</v>
      </c>
      <c r="J45" s="166">
        <v>1</v>
      </c>
      <c r="K45" s="166">
        <f t="shared" si="9"/>
        <v>235000</v>
      </c>
      <c r="L45" s="166">
        <f t="shared" si="5"/>
        <v>235000</v>
      </c>
      <c r="M45" s="166"/>
      <c r="N45" s="166"/>
      <c r="O45" s="168" t="e">
        <f t="shared" si="6"/>
        <v>#DIV/0!</v>
      </c>
      <c r="P45" s="168" t="e">
        <f t="shared" si="1"/>
        <v>#DIV/0!</v>
      </c>
      <c r="Q45" s="168" t="e">
        <f t="shared" si="2"/>
        <v>#DIV/0!</v>
      </c>
      <c r="R45" s="170" t="e">
        <f t="shared" si="3"/>
        <v>#DIV/0!</v>
      </c>
    </row>
    <row r="46" spans="1:18" ht="30.75" customHeight="1">
      <c r="A46" s="173" t="s">
        <v>147</v>
      </c>
      <c r="B46" s="174" t="s">
        <v>148</v>
      </c>
      <c r="C46" s="165" t="s">
        <v>292</v>
      </c>
      <c r="D46" s="166">
        <v>434</v>
      </c>
      <c r="E46" s="169">
        <v>35931970</v>
      </c>
      <c r="F46" s="168">
        <f t="shared" si="0"/>
        <v>82792.557603686641</v>
      </c>
      <c r="G46" s="168"/>
      <c r="H46" s="168"/>
      <c r="I46" s="168" t="e">
        <f t="shared" si="4"/>
        <v>#DIV/0!</v>
      </c>
      <c r="J46" s="166"/>
      <c r="K46" s="166">
        <f t="shared" si="9"/>
        <v>0</v>
      </c>
      <c r="L46" s="166" t="e">
        <f t="shared" si="5"/>
        <v>#DIV/0!</v>
      </c>
      <c r="M46" s="166"/>
      <c r="N46" s="166"/>
      <c r="O46" s="168" t="e">
        <f t="shared" si="6"/>
        <v>#DIV/0!</v>
      </c>
      <c r="P46" s="168" t="e">
        <f t="shared" si="1"/>
        <v>#DIV/0!</v>
      </c>
      <c r="Q46" s="168" t="e">
        <f t="shared" si="2"/>
        <v>#DIV/0!</v>
      </c>
      <c r="R46" s="170" t="e">
        <f t="shared" si="3"/>
        <v>#DIV/0!</v>
      </c>
    </row>
    <row r="47" spans="1:18" ht="30.75" customHeight="1">
      <c r="A47" s="132" t="s">
        <v>149</v>
      </c>
      <c r="B47" s="133" t="s">
        <v>150</v>
      </c>
      <c r="C47" s="172" t="s">
        <v>290</v>
      </c>
      <c r="D47" s="166">
        <v>1</v>
      </c>
      <c r="E47" s="169">
        <v>74400</v>
      </c>
      <c r="F47" s="168">
        <f t="shared" si="0"/>
        <v>74400</v>
      </c>
      <c r="G47" s="168"/>
      <c r="H47" s="168"/>
      <c r="I47" s="168" t="e">
        <f t="shared" si="4"/>
        <v>#DIV/0!</v>
      </c>
      <c r="J47" s="166"/>
      <c r="K47" s="166">
        <f t="shared" si="9"/>
        <v>0</v>
      </c>
      <c r="L47" s="166" t="e">
        <f t="shared" si="5"/>
        <v>#DIV/0!</v>
      </c>
      <c r="M47" s="166"/>
      <c r="N47" s="166"/>
      <c r="O47" s="168" t="e">
        <f t="shared" si="6"/>
        <v>#DIV/0!</v>
      </c>
      <c r="P47" s="168" t="e">
        <f t="shared" si="1"/>
        <v>#DIV/0!</v>
      </c>
      <c r="Q47" s="168" t="e">
        <f t="shared" si="2"/>
        <v>#DIV/0!</v>
      </c>
      <c r="R47" s="170" t="e">
        <f t="shared" si="3"/>
        <v>#DIV/0!</v>
      </c>
    </row>
    <row r="48" spans="1:18" ht="30.75" customHeight="1">
      <c r="A48" s="173" t="s">
        <v>151</v>
      </c>
      <c r="B48" s="174" t="s">
        <v>152</v>
      </c>
      <c r="C48" s="172" t="s">
        <v>290</v>
      </c>
      <c r="D48" s="166">
        <v>1</v>
      </c>
      <c r="E48" s="169">
        <v>470453</v>
      </c>
      <c r="F48" s="168">
        <f t="shared" si="0"/>
        <v>470453</v>
      </c>
      <c r="G48" s="168"/>
      <c r="H48" s="168"/>
      <c r="I48" s="168" t="e">
        <f t="shared" si="4"/>
        <v>#DIV/0!</v>
      </c>
      <c r="J48" s="166"/>
      <c r="K48" s="166">
        <f t="shared" si="9"/>
        <v>0</v>
      </c>
      <c r="L48" s="166" t="e">
        <f t="shared" si="5"/>
        <v>#DIV/0!</v>
      </c>
      <c r="M48" s="166"/>
      <c r="N48" s="166"/>
      <c r="O48" s="168" t="e">
        <f t="shared" si="6"/>
        <v>#DIV/0!</v>
      </c>
      <c r="P48" s="168" t="e">
        <f t="shared" si="1"/>
        <v>#DIV/0!</v>
      </c>
      <c r="Q48" s="168" t="e">
        <f t="shared" si="2"/>
        <v>#DIV/0!</v>
      </c>
      <c r="R48" s="170" t="e">
        <f t="shared" si="3"/>
        <v>#DIV/0!</v>
      </c>
    </row>
    <row r="49" spans="1:18" ht="30.75" customHeight="1">
      <c r="A49" s="173" t="s">
        <v>153</v>
      </c>
      <c r="B49" s="174" t="s">
        <v>154</v>
      </c>
      <c r="C49" s="172" t="s">
        <v>290</v>
      </c>
      <c r="D49" s="166">
        <v>0</v>
      </c>
      <c r="E49" s="169"/>
      <c r="F49" s="168" t="e">
        <f t="shared" si="0"/>
        <v>#DIV/0!</v>
      </c>
      <c r="G49" s="168">
        <v>1</v>
      </c>
      <c r="H49" s="168">
        <v>14000000</v>
      </c>
      <c r="I49" s="168">
        <f t="shared" si="4"/>
        <v>14000000</v>
      </c>
      <c r="J49" s="168">
        <v>1</v>
      </c>
      <c r="K49" s="166">
        <f t="shared" si="9"/>
        <v>14000000</v>
      </c>
      <c r="L49" s="166">
        <f t="shared" si="5"/>
        <v>14000000</v>
      </c>
      <c r="M49" s="166"/>
      <c r="N49" s="166"/>
      <c r="O49" s="168" t="e">
        <f t="shared" si="6"/>
        <v>#DIV/0!</v>
      </c>
      <c r="P49" s="168" t="e">
        <f t="shared" si="1"/>
        <v>#DIV/0!</v>
      </c>
      <c r="Q49" s="168" t="e">
        <f t="shared" si="2"/>
        <v>#DIV/0!</v>
      </c>
      <c r="R49" s="170" t="e">
        <f t="shared" si="3"/>
        <v>#DIV/0!</v>
      </c>
    </row>
    <row r="50" spans="1:18" ht="30.75" customHeight="1">
      <c r="A50" s="173" t="s">
        <v>155</v>
      </c>
      <c r="B50" s="174" t="s">
        <v>156</v>
      </c>
      <c r="C50" s="172" t="s">
        <v>290</v>
      </c>
      <c r="D50" s="166">
        <v>1</v>
      </c>
      <c r="E50" s="169">
        <v>369877</v>
      </c>
      <c r="F50" s="168">
        <f t="shared" si="0"/>
        <v>369877</v>
      </c>
      <c r="G50" s="168"/>
      <c r="H50" s="168"/>
      <c r="I50" s="168" t="e">
        <f t="shared" si="4"/>
        <v>#DIV/0!</v>
      </c>
      <c r="J50" s="168"/>
      <c r="K50" s="166">
        <f t="shared" si="9"/>
        <v>0</v>
      </c>
      <c r="L50" s="166" t="e">
        <f t="shared" si="5"/>
        <v>#DIV/0!</v>
      </c>
      <c r="M50" s="166"/>
      <c r="N50" s="166"/>
      <c r="O50" s="168" t="e">
        <f t="shared" si="6"/>
        <v>#DIV/0!</v>
      </c>
      <c r="P50" s="168" t="e">
        <f t="shared" si="1"/>
        <v>#DIV/0!</v>
      </c>
      <c r="Q50" s="168" t="e">
        <f t="shared" si="2"/>
        <v>#DIV/0!</v>
      </c>
      <c r="R50" s="170" t="e">
        <f t="shared" si="3"/>
        <v>#DIV/0!</v>
      </c>
    </row>
    <row r="51" spans="1:18" ht="30.75" customHeight="1">
      <c r="A51" s="173" t="s">
        <v>157</v>
      </c>
      <c r="B51" s="174" t="s">
        <v>156</v>
      </c>
      <c r="C51" s="172" t="s">
        <v>290</v>
      </c>
      <c r="D51" s="166">
        <v>1</v>
      </c>
      <c r="E51" s="169">
        <v>208340</v>
      </c>
      <c r="F51" s="168">
        <f t="shared" si="0"/>
        <v>208340</v>
      </c>
      <c r="G51" s="168"/>
      <c r="H51" s="168"/>
      <c r="I51" s="168" t="e">
        <f t="shared" si="4"/>
        <v>#DIV/0!</v>
      </c>
      <c r="J51" s="168"/>
      <c r="K51" s="166">
        <f t="shared" si="9"/>
        <v>0</v>
      </c>
      <c r="L51" s="166" t="e">
        <f t="shared" si="5"/>
        <v>#DIV/0!</v>
      </c>
      <c r="M51" s="166"/>
      <c r="N51" s="166"/>
      <c r="O51" s="168" t="e">
        <f t="shared" si="6"/>
        <v>#DIV/0!</v>
      </c>
      <c r="P51" s="168" t="e">
        <f t="shared" si="1"/>
        <v>#DIV/0!</v>
      </c>
      <c r="Q51" s="168" t="e">
        <f t="shared" si="2"/>
        <v>#DIV/0!</v>
      </c>
      <c r="R51" s="170" t="e">
        <f t="shared" si="3"/>
        <v>#DIV/0!</v>
      </c>
    </row>
    <row r="52" spans="1:18" ht="30.75" customHeight="1">
      <c r="A52" s="173" t="s">
        <v>158</v>
      </c>
      <c r="B52" s="174" t="s">
        <v>443</v>
      </c>
      <c r="C52" s="172" t="s">
        <v>290</v>
      </c>
      <c r="D52" s="166">
        <v>0</v>
      </c>
      <c r="E52" s="169"/>
      <c r="F52" s="168" t="e">
        <f t="shared" si="0"/>
        <v>#DIV/0!</v>
      </c>
      <c r="G52" s="168">
        <v>1</v>
      </c>
      <c r="H52" s="168">
        <v>5330000</v>
      </c>
      <c r="I52" s="168">
        <f t="shared" si="4"/>
        <v>5330000</v>
      </c>
      <c r="J52" s="168">
        <v>1</v>
      </c>
      <c r="K52" s="166">
        <f t="shared" si="9"/>
        <v>5330000</v>
      </c>
      <c r="L52" s="166">
        <f t="shared" si="5"/>
        <v>5330000</v>
      </c>
      <c r="M52" s="166"/>
      <c r="N52" s="166"/>
      <c r="O52" s="168" t="e">
        <f t="shared" si="6"/>
        <v>#DIV/0!</v>
      </c>
      <c r="P52" s="168" t="e">
        <f t="shared" si="1"/>
        <v>#DIV/0!</v>
      </c>
      <c r="Q52" s="168" t="e">
        <f t="shared" si="2"/>
        <v>#DIV/0!</v>
      </c>
      <c r="R52" s="170" t="e">
        <f t="shared" si="3"/>
        <v>#DIV/0!</v>
      </c>
    </row>
    <row r="53" spans="1:18" ht="32.25" customHeight="1">
      <c r="A53" s="173" t="s">
        <v>159</v>
      </c>
      <c r="B53" s="174" t="s">
        <v>160</v>
      </c>
      <c r="C53" s="165" t="s">
        <v>299</v>
      </c>
      <c r="D53" s="166">
        <v>1258</v>
      </c>
      <c r="E53" s="169">
        <v>91894218</v>
      </c>
      <c r="F53" s="168">
        <f t="shared" si="0"/>
        <v>73047.868044515097</v>
      </c>
      <c r="G53" s="168">
        <v>699</v>
      </c>
      <c r="H53" s="168">
        <v>51125000</v>
      </c>
      <c r="I53" s="168">
        <f t="shared" si="4"/>
        <v>73140.200286123028</v>
      </c>
      <c r="J53" s="168">
        <v>699</v>
      </c>
      <c r="K53" s="166">
        <f t="shared" si="9"/>
        <v>51125000</v>
      </c>
      <c r="L53" s="166">
        <f t="shared" si="5"/>
        <v>73140.200286123028</v>
      </c>
      <c r="M53" s="166">
        <v>692</v>
      </c>
      <c r="N53" s="166">
        <v>50638499</v>
      </c>
      <c r="O53" s="168">
        <f t="shared" si="6"/>
        <v>73177.021676300574</v>
      </c>
      <c r="P53" s="168">
        <f t="shared" si="1"/>
        <v>129.15363178547705</v>
      </c>
      <c r="Q53" s="168">
        <f t="shared" si="2"/>
        <v>36.821390177545254</v>
      </c>
      <c r="R53" s="170">
        <f t="shared" si="3"/>
        <v>36.821390177545254</v>
      </c>
    </row>
    <row r="54" spans="1:18" ht="29.25" customHeight="1">
      <c r="A54" s="173" t="s">
        <v>161</v>
      </c>
      <c r="B54" s="174" t="s">
        <v>162</v>
      </c>
      <c r="C54" s="165" t="s">
        <v>299</v>
      </c>
      <c r="D54" s="166">
        <v>542</v>
      </c>
      <c r="E54" s="169">
        <v>52584526</v>
      </c>
      <c r="F54" s="168">
        <f t="shared" si="0"/>
        <v>97019.420664206642</v>
      </c>
      <c r="G54" s="168"/>
      <c r="H54" s="168"/>
      <c r="I54" s="168" t="e">
        <f t="shared" si="4"/>
        <v>#DIV/0!</v>
      </c>
      <c r="J54" s="166"/>
      <c r="K54" s="166">
        <f t="shared" si="9"/>
        <v>0</v>
      </c>
      <c r="L54" s="166" t="e">
        <f t="shared" si="5"/>
        <v>#DIV/0!</v>
      </c>
      <c r="M54" s="166"/>
      <c r="N54" s="166"/>
      <c r="O54" s="168" t="e">
        <f t="shared" si="6"/>
        <v>#DIV/0!</v>
      </c>
      <c r="P54" s="168" t="e">
        <f t="shared" si="1"/>
        <v>#DIV/0!</v>
      </c>
      <c r="Q54" s="168" t="e">
        <f t="shared" si="2"/>
        <v>#DIV/0!</v>
      </c>
      <c r="R54" s="170" t="e">
        <f t="shared" si="3"/>
        <v>#DIV/0!</v>
      </c>
    </row>
    <row r="55" spans="1:18" ht="30.75" customHeight="1">
      <c r="A55" s="173" t="s">
        <v>163</v>
      </c>
      <c r="B55" s="174" t="s">
        <v>164</v>
      </c>
      <c r="C55" s="172" t="s">
        <v>290</v>
      </c>
      <c r="D55" s="166">
        <v>1</v>
      </c>
      <c r="E55" s="169">
        <v>1192196</v>
      </c>
      <c r="F55" s="168">
        <f t="shared" si="0"/>
        <v>1192196</v>
      </c>
      <c r="G55" s="168"/>
      <c r="H55" s="168"/>
      <c r="I55" s="168" t="e">
        <f t="shared" si="4"/>
        <v>#DIV/0!</v>
      </c>
      <c r="J55" s="166"/>
      <c r="K55" s="166">
        <f t="shared" si="9"/>
        <v>0</v>
      </c>
      <c r="L55" s="166" t="e">
        <f t="shared" si="5"/>
        <v>#DIV/0!</v>
      </c>
      <c r="M55" s="166"/>
      <c r="N55" s="166"/>
      <c r="O55" s="168" t="e">
        <f t="shared" si="6"/>
        <v>#DIV/0!</v>
      </c>
      <c r="P55" s="168" t="e">
        <f t="shared" si="1"/>
        <v>#DIV/0!</v>
      </c>
      <c r="Q55" s="168" t="e">
        <f t="shared" si="2"/>
        <v>#DIV/0!</v>
      </c>
      <c r="R55" s="170" t="e">
        <f t="shared" si="3"/>
        <v>#DIV/0!</v>
      </c>
    </row>
    <row r="56" spans="1:18" ht="30.75" customHeight="1">
      <c r="A56" s="173" t="s">
        <v>165</v>
      </c>
      <c r="B56" s="174" t="s">
        <v>166</v>
      </c>
      <c r="C56" s="172" t="s">
        <v>290</v>
      </c>
      <c r="D56" s="166">
        <v>1</v>
      </c>
      <c r="E56" s="169">
        <v>251555</v>
      </c>
      <c r="F56" s="168">
        <f t="shared" si="0"/>
        <v>251555</v>
      </c>
      <c r="G56" s="168"/>
      <c r="H56" s="168"/>
      <c r="I56" s="168" t="e">
        <f t="shared" si="4"/>
        <v>#DIV/0!</v>
      </c>
      <c r="J56" s="166"/>
      <c r="K56" s="166">
        <f t="shared" si="9"/>
        <v>0</v>
      </c>
      <c r="L56" s="166" t="e">
        <f t="shared" si="5"/>
        <v>#DIV/0!</v>
      </c>
      <c r="M56" s="166"/>
      <c r="N56" s="166"/>
      <c r="O56" s="168" t="e">
        <f t="shared" si="6"/>
        <v>#DIV/0!</v>
      </c>
      <c r="P56" s="168" t="e">
        <f t="shared" si="1"/>
        <v>#DIV/0!</v>
      </c>
      <c r="Q56" s="168" t="e">
        <f t="shared" si="2"/>
        <v>#DIV/0!</v>
      </c>
      <c r="R56" s="170" t="e">
        <f t="shared" si="3"/>
        <v>#DIV/0!</v>
      </c>
    </row>
    <row r="57" spans="1:18" ht="40.5" customHeight="1">
      <c r="A57" s="173" t="s">
        <v>167</v>
      </c>
      <c r="B57" s="174" t="s">
        <v>168</v>
      </c>
      <c r="C57" s="165" t="s">
        <v>299</v>
      </c>
      <c r="D57" s="166">
        <v>203</v>
      </c>
      <c r="E57" s="169">
        <v>14102176</v>
      </c>
      <c r="F57" s="168">
        <f t="shared" si="0"/>
        <v>69468.847290640391</v>
      </c>
      <c r="G57" s="166">
        <v>136</v>
      </c>
      <c r="H57" s="168">
        <v>29461000</v>
      </c>
      <c r="I57" s="168">
        <f t="shared" si="4"/>
        <v>216625</v>
      </c>
      <c r="J57" s="166">
        <v>136</v>
      </c>
      <c r="K57" s="166">
        <f t="shared" si="9"/>
        <v>29461000</v>
      </c>
      <c r="L57" s="166">
        <f t="shared" si="5"/>
        <v>216625</v>
      </c>
      <c r="M57" s="166"/>
      <c r="N57" s="166"/>
      <c r="O57" s="168" t="e">
        <f t="shared" si="6"/>
        <v>#DIV/0!</v>
      </c>
      <c r="P57" s="168" t="e">
        <f t="shared" si="1"/>
        <v>#DIV/0!</v>
      </c>
      <c r="Q57" s="168" t="e">
        <f t="shared" si="2"/>
        <v>#DIV/0!</v>
      </c>
      <c r="R57" s="170" t="e">
        <f t="shared" si="3"/>
        <v>#DIV/0!</v>
      </c>
    </row>
    <row r="58" spans="1:18" ht="42.75" customHeight="1">
      <c r="A58" s="173" t="s">
        <v>169</v>
      </c>
      <c r="B58" s="134" t="s">
        <v>170</v>
      </c>
      <c r="C58" s="172" t="s">
        <v>290</v>
      </c>
      <c r="D58" s="166">
        <v>1</v>
      </c>
      <c r="E58" s="169">
        <v>150000</v>
      </c>
      <c r="F58" s="168">
        <f t="shared" si="0"/>
        <v>150000</v>
      </c>
      <c r="G58" s="168">
        <v>1</v>
      </c>
      <c r="H58" s="168">
        <v>571000</v>
      </c>
      <c r="I58" s="168">
        <f t="shared" si="4"/>
        <v>571000</v>
      </c>
      <c r="J58" s="168">
        <v>1</v>
      </c>
      <c r="K58" s="166">
        <f t="shared" si="9"/>
        <v>571000</v>
      </c>
      <c r="L58" s="166">
        <f t="shared" si="5"/>
        <v>571000</v>
      </c>
      <c r="M58" s="166"/>
      <c r="N58" s="166"/>
      <c r="O58" s="168" t="e">
        <f t="shared" si="6"/>
        <v>#DIV/0!</v>
      </c>
      <c r="P58" s="168" t="e">
        <f t="shared" si="1"/>
        <v>#DIV/0!</v>
      </c>
      <c r="Q58" s="168" t="e">
        <f t="shared" si="2"/>
        <v>#DIV/0!</v>
      </c>
      <c r="R58" s="170" t="e">
        <f t="shared" si="3"/>
        <v>#DIV/0!</v>
      </c>
    </row>
    <row r="59" spans="1:18" ht="49.5" customHeight="1">
      <c r="A59" s="132" t="s">
        <v>192</v>
      </c>
      <c r="B59" s="134" t="s">
        <v>193</v>
      </c>
      <c r="C59" s="172" t="s">
        <v>290</v>
      </c>
      <c r="D59" s="166">
        <v>0</v>
      </c>
      <c r="E59" s="169">
        <v>0</v>
      </c>
      <c r="F59" s="168" t="e">
        <f t="shared" si="0"/>
        <v>#DIV/0!</v>
      </c>
      <c r="G59" s="168">
        <v>1</v>
      </c>
      <c r="H59" s="168">
        <v>1700000</v>
      </c>
      <c r="I59" s="168">
        <f t="shared" si="4"/>
        <v>1700000</v>
      </c>
      <c r="J59" s="168">
        <v>1</v>
      </c>
      <c r="K59" s="166">
        <f t="shared" si="9"/>
        <v>1700000</v>
      </c>
      <c r="L59" s="166">
        <f t="shared" si="5"/>
        <v>1700000</v>
      </c>
      <c r="M59" s="166"/>
      <c r="N59" s="166"/>
      <c r="O59" s="168" t="e">
        <f t="shared" si="6"/>
        <v>#DIV/0!</v>
      </c>
      <c r="P59" s="168" t="e">
        <f t="shared" si="1"/>
        <v>#DIV/0!</v>
      </c>
      <c r="Q59" s="168" t="e">
        <f t="shared" si="2"/>
        <v>#DIV/0!</v>
      </c>
      <c r="R59" s="170" t="e">
        <f t="shared" si="3"/>
        <v>#DIV/0!</v>
      </c>
    </row>
    <row r="60" spans="1:18" ht="37.5" customHeight="1">
      <c r="A60" s="135" t="s">
        <v>458</v>
      </c>
      <c r="B60" s="134" t="s">
        <v>459</v>
      </c>
      <c r="C60" s="172" t="s">
        <v>290</v>
      </c>
      <c r="D60" s="166"/>
      <c r="E60" s="169">
        <v>0</v>
      </c>
      <c r="F60" s="168" t="e">
        <f t="shared" si="0"/>
        <v>#DIV/0!</v>
      </c>
      <c r="G60" s="168">
        <v>1</v>
      </c>
      <c r="H60" s="168">
        <v>55000</v>
      </c>
      <c r="I60" s="168">
        <f t="shared" si="4"/>
        <v>55000</v>
      </c>
      <c r="J60" s="168">
        <v>1</v>
      </c>
      <c r="K60" s="166">
        <f t="shared" si="9"/>
        <v>55000</v>
      </c>
      <c r="L60" s="166">
        <f t="shared" si="5"/>
        <v>55000</v>
      </c>
      <c r="M60" s="166"/>
      <c r="N60" s="166"/>
      <c r="O60" s="168" t="e">
        <f t="shared" si="6"/>
        <v>#DIV/0!</v>
      </c>
      <c r="P60" s="168" t="e">
        <f t="shared" si="1"/>
        <v>#DIV/0!</v>
      </c>
      <c r="Q60" s="168" t="e">
        <f t="shared" si="2"/>
        <v>#DIV/0!</v>
      </c>
      <c r="R60" s="170" t="e">
        <f t="shared" si="3"/>
        <v>#DIV/0!</v>
      </c>
    </row>
    <row r="61" spans="1:18" ht="30.75" customHeight="1">
      <c r="A61" s="173" t="s">
        <v>171</v>
      </c>
      <c r="B61" s="174" t="s">
        <v>172</v>
      </c>
      <c r="C61" s="172" t="s">
        <v>386</v>
      </c>
      <c r="D61" s="166">
        <v>1</v>
      </c>
      <c r="E61" s="169">
        <v>77844</v>
      </c>
      <c r="F61" s="168">
        <f t="shared" si="0"/>
        <v>77844</v>
      </c>
      <c r="G61" s="168"/>
      <c r="H61" s="168"/>
      <c r="I61" s="168" t="e">
        <f t="shared" si="4"/>
        <v>#DIV/0!</v>
      </c>
      <c r="J61" s="166"/>
      <c r="K61" s="166">
        <f t="shared" si="9"/>
        <v>0</v>
      </c>
      <c r="L61" s="166" t="e">
        <f t="shared" si="5"/>
        <v>#DIV/0!</v>
      </c>
      <c r="M61" s="166"/>
      <c r="N61" s="166"/>
      <c r="O61" s="168" t="e">
        <f t="shared" si="6"/>
        <v>#DIV/0!</v>
      </c>
      <c r="P61" s="168" t="e">
        <f t="shared" si="1"/>
        <v>#DIV/0!</v>
      </c>
      <c r="Q61" s="168" t="e">
        <f t="shared" si="2"/>
        <v>#DIV/0!</v>
      </c>
      <c r="R61" s="170" t="e">
        <f t="shared" si="3"/>
        <v>#DIV/0!</v>
      </c>
    </row>
    <row r="62" spans="1:18" ht="30" customHeight="1">
      <c r="A62" s="173" t="s">
        <v>173</v>
      </c>
      <c r="B62" s="174" t="s">
        <v>174</v>
      </c>
      <c r="C62" s="165" t="s">
        <v>283</v>
      </c>
      <c r="D62" s="166">
        <v>57</v>
      </c>
      <c r="E62" s="169">
        <v>107037072</v>
      </c>
      <c r="F62" s="168">
        <f t="shared" si="0"/>
        <v>1877843.3684210526</v>
      </c>
      <c r="G62" s="168">
        <v>64</v>
      </c>
      <c r="H62" s="168">
        <v>119280000</v>
      </c>
      <c r="I62" s="168">
        <f t="shared" si="4"/>
        <v>1863750</v>
      </c>
      <c r="J62" s="166">
        <v>64</v>
      </c>
      <c r="K62" s="166">
        <f t="shared" si="9"/>
        <v>119280000</v>
      </c>
      <c r="L62" s="166">
        <f t="shared" si="5"/>
        <v>1863750</v>
      </c>
      <c r="M62" s="166">
        <v>64</v>
      </c>
      <c r="N62" s="166">
        <v>119280000</v>
      </c>
      <c r="O62" s="168">
        <f t="shared" si="6"/>
        <v>1863750</v>
      </c>
      <c r="P62" s="168">
        <f t="shared" si="1"/>
        <v>-14093.368421052583</v>
      </c>
      <c r="Q62" s="168">
        <f t="shared" si="2"/>
        <v>0</v>
      </c>
      <c r="R62" s="170">
        <f t="shared" si="3"/>
        <v>0</v>
      </c>
    </row>
    <row r="63" spans="1:18" ht="30.75" customHeight="1">
      <c r="A63" s="173" t="s">
        <v>175</v>
      </c>
      <c r="B63" s="174" t="s">
        <v>176</v>
      </c>
      <c r="C63" s="172" t="s">
        <v>339</v>
      </c>
      <c r="D63" s="166">
        <v>1</v>
      </c>
      <c r="E63" s="169">
        <v>986366</v>
      </c>
      <c r="F63" s="168">
        <f t="shared" si="0"/>
        <v>986366</v>
      </c>
      <c r="G63" s="168"/>
      <c r="H63" s="168"/>
      <c r="I63" s="168" t="e">
        <f t="shared" si="4"/>
        <v>#DIV/0!</v>
      </c>
      <c r="J63" s="166"/>
      <c r="K63" s="166">
        <f t="shared" si="9"/>
        <v>0</v>
      </c>
      <c r="L63" s="166" t="e">
        <f t="shared" si="5"/>
        <v>#DIV/0!</v>
      </c>
      <c r="M63" s="166"/>
      <c r="N63" s="166"/>
      <c r="O63" s="168" t="e">
        <f t="shared" si="6"/>
        <v>#DIV/0!</v>
      </c>
      <c r="P63" s="168" t="e">
        <f t="shared" si="1"/>
        <v>#DIV/0!</v>
      </c>
      <c r="Q63" s="168" t="e">
        <f t="shared" si="2"/>
        <v>#DIV/0!</v>
      </c>
      <c r="R63" s="170" t="e">
        <f t="shared" si="3"/>
        <v>#DIV/0!</v>
      </c>
    </row>
    <row r="64" spans="1:18" s="179" customFormat="1" ht="30.75" customHeight="1">
      <c r="A64" s="173" t="s">
        <v>177</v>
      </c>
      <c r="B64" s="174" t="s">
        <v>178</v>
      </c>
      <c r="C64" s="172" t="s">
        <v>339</v>
      </c>
      <c r="D64" s="177">
        <v>1</v>
      </c>
      <c r="E64" s="169">
        <v>358797</v>
      </c>
      <c r="F64" s="168">
        <f t="shared" si="0"/>
        <v>358797</v>
      </c>
      <c r="G64" s="177"/>
      <c r="H64" s="177"/>
      <c r="I64" s="168" t="e">
        <f t="shared" si="4"/>
        <v>#DIV/0!</v>
      </c>
      <c r="J64" s="177"/>
      <c r="K64" s="166">
        <f t="shared" si="9"/>
        <v>0</v>
      </c>
      <c r="L64" s="177" t="e">
        <f t="shared" si="5"/>
        <v>#DIV/0!</v>
      </c>
      <c r="M64" s="177"/>
      <c r="N64" s="177"/>
      <c r="O64" s="177" t="e">
        <f t="shared" si="6"/>
        <v>#DIV/0!</v>
      </c>
      <c r="P64" s="177" t="e">
        <f t="shared" si="1"/>
        <v>#DIV/0!</v>
      </c>
      <c r="Q64" s="177" t="e">
        <f t="shared" si="2"/>
        <v>#DIV/0!</v>
      </c>
      <c r="R64" s="178" t="e">
        <f t="shared" si="3"/>
        <v>#DIV/0!</v>
      </c>
    </row>
    <row r="65" spans="1:18" ht="30.75" customHeight="1">
      <c r="A65" s="173" t="s">
        <v>179</v>
      </c>
      <c r="B65" s="174" t="s">
        <v>180</v>
      </c>
      <c r="C65" s="172" t="s">
        <v>339</v>
      </c>
      <c r="D65" s="166">
        <v>0</v>
      </c>
      <c r="E65" s="169">
        <v>0</v>
      </c>
      <c r="F65" s="168" t="e">
        <f t="shared" si="0"/>
        <v>#DIV/0!</v>
      </c>
      <c r="G65" s="168">
        <v>1</v>
      </c>
      <c r="H65" s="168">
        <v>5000000</v>
      </c>
      <c r="I65" s="168">
        <f t="shared" si="4"/>
        <v>5000000</v>
      </c>
      <c r="J65" s="166">
        <v>1</v>
      </c>
      <c r="K65" s="166">
        <f t="shared" si="9"/>
        <v>5000000</v>
      </c>
      <c r="L65" s="166">
        <f t="shared" si="5"/>
        <v>5000000</v>
      </c>
      <c r="M65" s="166"/>
      <c r="N65" s="166"/>
      <c r="O65" s="168" t="e">
        <f t="shared" si="6"/>
        <v>#DIV/0!</v>
      </c>
      <c r="P65" s="168" t="e">
        <f t="shared" si="1"/>
        <v>#DIV/0!</v>
      </c>
      <c r="Q65" s="168" t="e">
        <f t="shared" si="2"/>
        <v>#DIV/0!</v>
      </c>
      <c r="R65" s="170" t="e">
        <f t="shared" si="3"/>
        <v>#DIV/0!</v>
      </c>
    </row>
    <row r="66" spans="1:18" ht="30.75" customHeight="1">
      <c r="A66" s="173" t="s">
        <v>182</v>
      </c>
      <c r="B66" s="174" t="s">
        <v>183</v>
      </c>
      <c r="C66" s="165" t="s">
        <v>386</v>
      </c>
      <c r="D66" s="166">
        <v>1</v>
      </c>
      <c r="E66" s="169">
        <v>151200000</v>
      </c>
      <c r="F66" s="168">
        <f t="shared" si="0"/>
        <v>151200000</v>
      </c>
      <c r="G66" s="168"/>
      <c r="H66" s="168"/>
      <c r="I66" s="168" t="e">
        <f t="shared" si="4"/>
        <v>#DIV/0!</v>
      </c>
      <c r="J66" s="166"/>
      <c r="K66" s="166">
        <f t="shared" si="9"/>
        <v>0</v>
      </c>
      <c r="L66" s="166" t="e">
        <f t="shared" si="5"/>
        <v>#DIV/0!</v>
      </c>
      <c r="M66" s="166"/>
      <c r="N66" s="166"/>
      <c r="O66" s="168" t="e">
        <f t="shared" si="6"/>
        <v>#DIV/0!</v>
      </c>
      <c r="P66" s="168" t="e">
        <f t="shared" si="1"/>
        <v>#DIV/0!</v>
      </c>
      <c r="Q66" s="168" t="e">
        <f t="shared" si="2"/>
        <v>#DIV/0!</v>
      </c>
      <c r="R66" s="170" t="e">
        <f t="shared" si="3"/>
        <v>#DIV/0!</v>
      </c>
    </row>
    <row r="67" spans="1:18" ht="30.75" customHeight="1">
      <c r="A67" s="173" t="s">
        <v>184</v>
      </c>
      <c r="B67" s="174" t="s">
        <v>185</v>
      </c>
      <c r="C67" s="165" t="s">
        <v>386</v>
      </c>
      <c r="D67" s="166">
        <v>1</v>
      </c>
      <c r="E67" s="169">
        <v>139800000</v>
      </c>
      <c r="F67" s="168">
        <f t="shared" si="0"/>
        <v>139800000</v>
      </c>
      <c r="G67" s="168"/>
      <c r="H67" s="168"/>
      <c r="I67" s="168" t="e">
        <f t="shared" si="4"/>
        <v>#DIV/0!</v>
      </c>
      <c r="J67" s="166"/>
      <c r="K67" s="166">
        <f t="shared" si="9"/>
        <v>0</v>
      </c>
      <c r="L67" s="166" t="e">
        <f t="shared" si="5"/>
        <v>#DIV/0!</v>
      </c>
      <c r="M67" s="166"/>
      <c r="N67" s="166"/>
      <c r="O67" s="168" t="e">
        <f t="shared" si="6"/>
        <v>#DIV/0!</v>
      </c>
      <c r="P67" s="168" t="e">
        <f t="shared" si="1"/>
        <v>#DIV/0!</v>
      </c>
      <c r="Q67" s="168" t="e">
        <f t="shared" si="2"/>
        <v>#DIV/0!</v>
      </c>
      <c r="R67" s="170" t="e">
        <f t="shared" si="3"/>
        <v>#DIV/0!</v>
      </c>
    </row>
    <row r="68" spans="1:18" ht="30.75" customHeight="1">
      <c r="A68" s="62" t="s">
        <v>470</v>
      </c>
      <c r="B68" s="174" t="s">
        <v>187</v>
      </c>
      <c r="C68" s="172" t="s">
        <v>339</v>
      </c>
      <c r="D68" s="166">
        <v>3</v>
      </c>
      <c r="E68" s="169">
        <v>5000000</v>
      </c>
      <c r="F68" s="168">
        <f t="shared" si="0"/>
        <v>1666666.6666666667</v>
      </c>
      <c r="G68" s="168">
        <v>3</v>
      </c>
      <c r="H68" s="168">
        <v>5000000</v>
      </c>
      <c r="I68" s="168">
        <f t="shared" si="4"/>
        <v>1666666.6666666667</v>
      </c>
      <c r="J68" s="166">
        <v>3</v>
      </c>
      <c r="K68" s="166">
        <f t="shared" si="9"/>
        <v>5000000</v>
      </c>
      <c r="L68" s="166">
        <f t="shared" si="5"/>
        <v>1666666.6666666667</v>
      </c>
      <c r="M68" s="166"/>
      <c r="N68" s="166"/>
      <c r="O68" s="168" t="e">
        <f t="shared" si="6"/>
        <v>#DIV/0!</v>
      </c>
      <c r="P68" s="168" t="e">
        <f t="shared" si="1"/>
        <v>#DIV/0!</v>
      </c>
      <c r="Q68" s="168" t="e">
        <f t="shared" si="2"/>
        <v>#DIV/0!</v>
      </c>
      <c r="R68" s="170" t="e">
        <f t="shared" si="3"/>
        <v>#DIV/0!</v>
      </c>
    </row>
    <row r="69" spans="1:18" ht="30.75" customHeight="1">
      <c r="A69" s="62" t="s">
        <v>463</v>
      </c>
      <c r="B69" s="174" t="s">
        <v>188</v>
      </c>
      <c r="C69" s="165" t="s">
        <v>283</v>
      </c>
      <c r="D69" s="166">
        <v>0</v>
      </c>
      <c r="E69" s="169">
        <v>0</v>
      </c>
      <c r="F69" s="168" t="e">
        <f t="shared" si="0"/>
        <v>#DIV/0!</v>
      </c>
      <c r="G69" s="168">
        <v>8</v>
      </c>
      <c r="H69" s="168">
        <v>25000000</v>
      </c>
      <c r="I69" s="168">
        <f t="shared" si="4"/>
        <v>3125000</v>
      </c>
      <c r="J69" s="168">
        <v>8</v>
      </c>
      <c r="K69" s="166">
        <f t="shared" si="9"/>
        <v>25000000</v>
      </c>
      <c r="L69" s="166">
        <f>K69/J69</f>
        <v>3125000</v>
      </c>
      <c r="M69" s="166"/>
      <c r="N69" s="166"/>
      <c r="O69" s="168" t="e">
        <f t="shared" si="6"/>
        <v>#DIV/0!</v>
      </c>
      <c r="P69" s="168" t="e">
        <f t="shared" si="1"/>
        <v>#DIV/0!</v>
      </c>
      <c r="Q69" s="168" t="e">
        <f t="shared" si="2"/>
        <v>#DIV/0!</v>
      </c>
      <c r="R69" s="170" t="e">
        <f t="shared" si="3"/>
        <v>#DIV/0!</v>
      </c>
    </row>
    <row r="70" spans="1:18" ht="30.75" customHeight="1">
      <c r="A70" s="62" t="s">
        <v>460</v>
      </c>
      <c r="B70" s="174" t="s">
        <v>189</v>
      </c>
      <c r="C70" s="165" t="s">
        <v>283</v>
      </c>
      <c r="D70" s="166">
        <v>309</v>
      </c>
      <c r="E70" s="169">
        <v>341134800</v>
      </c>
      <c r="F70" s="168">
        <f t="shared" si="0"/>
        <v>1103996.1165048543</v>
      </c>
      <c r="G70" s="168">
        <v>344</v>
      </c>
      <c r="H70" s="168">
        <v>432935000</v>
      </c>
      <c r="I70" s="168">
        <f t="shared" si="4"/>
        <v>1258531.9767441861</v>
      </c>
      <c r="J70" s="168">
        <v>344</v>
      </c>
      <c r="K70" s="166">
        <f t="shared" si="9"/>
        <v>432935000</v>
      </c>
      <c r="L70" s="166">
        <f t="shared" si="5"/>
        <v>1258531.9767441861</v>
      </c>
      <c r="M70" s="166">
        <v>95</v>
      </c>
      <c r="N70" s="166">
        <v>119882000</v>
      </c>
      <c r="O70" s="168">
        <f t="shared" si="6"/>
        <v>1261915.7894736843</v>
      </c>
      <c r="P70" s="168">
        <f t="shared" si="1"/>
        <v>157919.67296882998</v>
      </c>
      <c r="Q70" s="168">
        <f t="shared" si="2"/>
        <v>3383.8127294981387</v>
      </c>
      <c r="R70" s="170">
        <f t="shared" si="3"/>
        <v>3383.8127294981387</v>
      </c>
    </row>
    <row r="71" spans="1:18" ht="30.75" customHeight="1">
      <c r="A71" s="62" t="s">
        <v>462</v>
      </c>
      <c r="B71" s="174" t="s">
        <v>190</v>
      </c>
      <c r="C71" s="165" t="s">
        <v>283</v>
      </c>
      <c r="D71" s="166">
        <v>440</v>
      </c>
      <c r="E71" s="169">
        <v>19318080</v>
      </c>
      <c r="F71" s="168">
        <f t="shared" si="0"/>
        <v>43904.727272727272</v>
      </c>
      <c r="G71" s="168">
        <v>355</v>
      </c>
      <c r="H71" s="168">
        <v>15638000</v>
      </c>
      <c r="I71" s="168">
        <f t="shared" si="4"/>
        <v>44050.704225352114</v>
      </c>
      <c r="J71" s="168">
        <v>355</v>
      </c>
      <c r="K71" s="166">
        <f t="shared" si="9"/>
        <v>15638000</v>
      </c>
      <c r="L71" s="166">
        <f t="shared" si="5"/>
        <v>44050.704225352114</v>
      </c>
      <c r="M71" s="166"/>
      <c r="N71" s="166"/>
      <c r="O71" s="168" t="e">
        <f t="shared" ref="O71:O83" si="10">N71/M71</f>
        <v>#DIV/0!</v>
      </c>
      <c r="P71" s="168" t="e">
        <f t="shared" ref="P71:P83" si="11">O71-F71</f>
        <v>#DIV/0!</v>
      </c>
      <c r="Q71" s="168" t="e">
        <f t="shared" ref="Q71:Q83" si="12">O71-I71</f>
        <v>#DIV/0!</v>
      </c>
      <c r="R71" s="170" t="e">
        <f t="shared" ref="R71:R83" si="13">O71-L71</f>
        <v>#DIV/0!</v>
      </c>
    </row>
    <row r="72" spans="1:18" ht="30.75" customHeight="1">
      <c r="A72" s="62" t="s">
        <v>461</v>
      </c>
      <c r="B72" s="174" t="s">
        <v>191</v>
      </c>
      <c r="C72" s="165" t="s">
        <v>283</v>
      </c>
      <c r="D72" s="166">
        <v>8</v>
      </c>
      <c r="E72" s="169">
        <v>7800000</v>
      </c>
      <c r="F72" s="168">
        <f t="shared" si="0"/>
        <v>975000</v>
      </c>
      <c r="G72" s="168">
        <v>12</v>
      </c>
      <c r="H72" s="168">
        <v>15000000</v>
      </c>
      <c r="I72" s="168">
        <f t="shared" si="4"/>
        <v>1250000</v>
      </c>
      <c r="J72" s="168">
        <v>12</v>
      </c>
      <c r="K72" s="166">
        <f t="shared" si="9"/>
        <v>15000000</v>
      </c>
      <c r="L72" s="166">
        <f t="shared" si="5"/>
        <v>1250000</v>
      </c>
      <c r="M72" s="166"/>
      <c r="N72" s="166"/>
      <c r="O72" s="168" t="e">
        <f t="shared" si="10"/>
        <v>#DIV/0!</v>
      </c>
      <c r="P72" s="168" t="e">
        <f t="shared" si="11"/>
        <v>#DIV/0!</v>
      </c>
      <c r="Q72" s="168" t="e">
        <f t="shared" si="12"/>
        <v>#DIV/0!</v>
      </c>
      <c r="R72" s="170" t="e">
        <f t="shared" si="13"/>
        <v>#DIV/0!</v>
      </c>
    </row>
    <row r="73" spans="1:18" ht="30.75" customHeight="1">
      <c r="A73" s="136" t="s">
        <v>478</v>
      </c>
      <c r="B73" s="174" t="s">
        <v>447</v>
      </c>
      <c r="C73" s="165" t="s">
        <v>283</v>
      </c>
      <c r="D73" s="166">
        <v>28</v>
      </c>
      <c r="E73" s="169">
        <v>28231645</v>
      </c>
      <c r="F73" s="168">
        <f t="shared" si="0"/>
        <v>1008273.0357142857</v>
      </c>
      <c r="G73" s="168"/>
      <c r="H73" s="168"/>
      <c r="I73" s="168" t="e">
        <f t="shared" si="4"/>
        <v>#DIV/0!</v>
      </c>
      <c r="J73" s="177"/>
      <c r="K73" s="166">
        <f t="shared" ref="K73:K75" si="14">H73</f>
        <v>0</v>
      </c>
      <c r="L73" s="166" t="e">
        <f t="shared" ref="L73:L75" si="15">K73/J73</f>
        <v>#DIV/0!</v>
      </c>
      <c r="M73" s="166"/>
      <c r="N73" s="166"/>
      <c r="O73" s="168" t="e">
        <f t="shared" si="10"/>
        <v>#DIV/0!</v>
      </c>
      <c r="P73" s="168" t="e">
        <f t="shared" si="11"/>
        <v>#DIV/0!</v>
      </c>
      <c r="Q73" s="168" t="e">
        <f t="shared" si="12"/>
        <v>#DIV/0!</v>
      </c>
      <c r="R73" s="170" t="e">
        <f t="shared" si="13"/>
        <v>#DIV/0!</v>
      </c>
    </row>
    <row r="74" spans="1:18" ht="27.75" customHeight="1">
      <c r="A74" s="132" t="s">
        <v>464</v>
      </c>
      <c r="B74" s="126" t="s">
        <v>465</v>
      </c>
      <c r="C74" s="165" t="s">
        <v>283</v>
      </c>
      <c r="D74" s="166"/>
      <c r="E74" s="169">
        <v>0</v>
      </c>
      <c r="F74" s="168" t="e">
        <f t="shared" si="0"/>
        <v>#DIV/0!</v>
      </c>
      <c r="G74" s="168">
        <v>631</v>
      </c>
      <c r="H74" s="168">
        <v>117182000</v>
      </c>
      <c r="I74" s="168">
        <f t="shared" ref="I74:I83" si="16">H74/G74</f>
        <v>185708.39936608559</v>
      </c>
      <c r="J74" s="168">
        <v>631</v>
      </c>
      <c r="K74" s="166">
        <f t="shared" si="14"/>
        <v>117182000</v>
      </c>
      <c r="L74" s="166">
        <f t="shared" si="15"/>
        <v>185708.39936608559</v>
      </c>
      <c r="M74" s="166"/>
      <c r="N74" s="166"/>
      <c r="O74" s="168" t="e">
        <f t="shared" si="10"/>
        <v>#DIV/0!</v>
      </c>
      <c r="P74" s="168" t="e">
        <f t="shared" si="11"/>
        <v>#DIV/0!</v>
      </c>
      <c r="Q74" s="168" t="e">
        <f t="shared" si="12"/>
        <v>#DIV/0!</v>
      </c>
      <c r="R74" s="170" t="e">
        <f t="shared" si="13"/>
        <v>#DIV/0!</v>
      </c>
    </row>
    <row r="75" spans="1:18" ht="26.25" customHeight="1">
      <c r="A75" s="137" t="s">
        <v>181</v>
      </c>
      <c r="B75" s="138" t="s">
        <v>476</v>
      </c>
      <c r="C75" s="172" t="s">
        <v>477</v>
      </c>
      <c r="D75" s="166"/>
      <c r="E75" s="169">
        <v>0</v>
      </c>
      <c r="F75" s="168" t="e">
        <f t="shared" si="0"/>
        <v>#DIV/0!</v>
      </c>
      <c r="G75" s="168">
        <v>1</v>
      </c>
      <c r="H75" s="168">
        <v>67522000</v>
      </c>
      <c r="I75" s="168">
        <f t="shared" si="16"/>
        <v>67522000</v>
      </c>
      <c r="J75" s="168">
        <v>1</v>
      </c>
      <c r="K75" s="166">
        <f t="shared" si="14"/>
        <v>67522000</v>
      </c>
      <c r="L75" s="166">
        <f t="shared" si="15"/>
        <v>67522000</v>
      </c>
      <c r="M75" s="166"/>
      <c r="N75" s="166"/>
      <c r="O75" s="168" t="e">
        <f t="shared" si="10"/>
        <v>#DIV/0!</v>
      </c>
      <c r="P75" s="168" t="e">
        <f t="shared" si="11"/>
        <v>#DIV/0!</v>
      </c>
      <c r="Q75" s="168" t="e">
        <f t="shared" si="12"/>
        <v>#DIV/0!</v>
      </c>
      <c r="R75" s="170" t="e">
        <f t="shared" si="13"/>
        <v>#DIV/0!</v>
      </c>
    </row>
    <row r="76" spans="1:18" ht="39.75" customHeight="1">
      <c r="A76" s="139" t="s">
        <v>466</v>
      </c>
      <c r="B76" s="140" t="s">
        <v>467</v>
      </c>
      <c r="C76" s="165" t="s">
        <v>307</v>
      </c>
      <c r="D76" s="166"/>
      <c r="E76" s="169">
        <v>0</v>
      </c>
      <c r="F76" s="168" t="e">
        <f t="shared" si="0"/>
        <v>#DIV/0!</v>
      </c>
      <c r="G76" s="168">
        <v>23</v>
      </c>
      <c r="H76" s="168">
        <v>100000000</v>
      </c>
      <c r="I76" s="168">
        <f t="shared" si="16"/>
        <v>4347826.0869565215</v>
      </c>
      <c r="J76" s="168">
        <v>23</v>
      </c>
      <c r="K76" s="166">
        <f t="shared" ref="K76:K83" si="17">H76</f>
        <v>100000000</v>
      </c>
      <c r="L76" s="166">
        <f t="shared" ref="L76:L83" si="18">K76/J76</f>
        <v>4347826.0869565215</v>
      </c>
      <c r="M76" s="166"/>
      <c r="N76" s="166"/>
      <c r="O76" s="168" t="e">
        <f t="shared" si="10"/>
        <v>#DIV/0!</v>
      </c>
      <c r="P76" s="168" t="e">
        <f t="shared" si="11"/>
        <v>#DIV/0!</v>
      </c>
      <c r="Q76" s="168" t="e">
        <f t="shared" si="12"/>
        <v>#DIV/0!</v>
      </c>
      <c r="R76" s="170" t="e">
        <f t="shared" si="13"/>
        <v>#DIV/0!</v>
      </c>
    </row>
    <row r="77" spans="1:18" ht="37.5" customHeight="1">
      <c r="A77" s="130" t="s">
        <v>468</v>
      </c>
      <c r="B77" s="133" t="s">
        <v>469</v>
      </c>
      <c r="C77" s="172" t="s">
        <v>339</v>
      </c>
      <c r="D77" s="166"/>
      <c r="E77" s="169">
        <v>0</v>
      </c>
      <c r="F77" s="168" t="e">
        <f t="shared" si="0"/>
        <v>#DIV/0!</v>
      </c>
      <c r="G77" s="168">
        <v>35</v>
      </c>
      <c r="H77" s="168">
        <v>2195000</v>
      </c>
      <c r="I77" s="168">
        <f t="shared" si="16"/>
        <v>62714.285714285717</v>
      </c>
      <c r="J77" s="168">
        <v>35</v>
      </c>
      <c r="K77" s="166">
        <f t="shared" si="17"/>
        <v>2195000</v>
      </c>
      <c r="L77" s="166">
        <f t="shared" si="18"/>
        <v>62714.285714285717</v>
      </c>
      <c r="M77" s="166"/>
      <c r="N77" s="166"/>
      <c r="O77" s="168" t="e">
        <f t="shared" si="10"/>
        <v>#DIV/0!</v>
      </c>
      <c r="P77" s="168" t="e">
        <f t="shared" si="11"/>
        <v>#DIV/0!</v>
      </c>
      <c r="Q77" s="168" t="e">
        <f t="shared" si="12"/>
        <v>#DIV/0!</v>
      </c>
      <c r="R77" s="170" t="e">
        <f t="shared" si="13"/>
        <v>#DIV/0!</v>
      </c>
    </row>
    <row r="78" spans="1:18" ht="26.25" customHeight="1">
      <c r="A78" s="141" t="s">
        <v>186</v>
      </c>
      <c r="B78" s="142" t="s">
        <v>194</v>
      </c>
      <c r="C78" s="180" t="s">
        <v>339</v>
      </c>
      <c r="D78" s="181">
        <v>1</v>
      </c>
      <c r="E78" s="182">
        <v>26402844</v>
      </c>
      <c r="F78" s="168">
        <f t="shared" ref="F78:F83" si="19">E78/D78</f>
        <v>26402844</v>
      </c>
      <c r="G78" s="183"/>
      <c r="H78" s="183"/>
      <c r="I78" s="168" t="e">
        <f t="shared" si="16"/>
        <v>#DIV/0!</v>
      </c>
      <c r="J78" s="184"/>
      <c r="K78" s="166">
        <f t="shared" si="17"/>
        <v>0</v>
      </c>
      <c r="L78" s="166" t="e">
        <f t="shared" si="18"/>
        <v>#DIV/0!</v>
      </c>
      <c r="M78" s="181"/>
      <c r="N78" s="181"/>
      <c r="O78" s="168" t="e">
        <f t="shared" si="10"/>
        <v>#DIV/0!</v>
      </c>
      <c r="P78" s="168" t="e">
        <f t="shared" si="11"/>
        <v>#DIV/0!</v>
      </c>
      <c r="Q78" s="168" t="e">
        <f t="shared" si="12"/>
        <v>#DIV/0!</v>
      </c>
      <c r="R78" s="170" t="e">
        <f t="shared" si="13"/>
        <v>#DIV/0!</v>
      </c>
    </row>
    <row r="79" spans="1:18" ht="31.5" customHeight="1">
      <c r="A79" s="173" t="s">
        <v>196</v>
      </c>
      <c r="B79" s="174" t="s">
        <v>197</v>
      </c>
      <c r="C79" s="172" t="s">
        <v>314</v>
      </c>
      <c r="D79" s="185">
        <v>8</v>
      </c>
      <c r="E79" s="82">
        <v>519870</v>
      </c>
      <c r="F79" s="168">
        <f t="shared" si="19"/>
        <v>64983.75</v>
      </c>
      <c r="G79" s="186"/>
      <c r="H79" s="186"/>
      <c r="I79" s="168" t="e">
        <f t="shared" si="16"/>
        <v>#DIV/0!</v>
      </c>
      <c r="J79" s="187"/>
      <c r="K79" s="166">
        <f t="shared" si="17"/>
        <v>0</v>
      </c>
      <c r="L79" s="166" t="e">
        <f t="shared" si="18"/>
        <v>#DIV/0!</v>
      </c>
      <c r="M79" s="185">
        <v>3</v>
      </c>
      <c r="N79" s="185">
        <v>423440</v>
      </c>
      <c r="O79" s="168">
        <f t="shared" si="10"/>
        <v>141146.66666666666</v>
      </c>
      <c r="P79" s="168">
        <f t="shared" si="11"/>
        <v>76162.916666666657</v>
      </c>
      <c r="Q79" s="168" t="e">
        <f t="shared" si="12"/>
        <v>#DIV/0!</v>
      </c>
      <c r="R79" s="170" t="e">
        <f t="shared" si="13"/>
        <v>#DIV/0!</v>
      </c>
    </row>
    <row r="80" spans="1:18" ht="32.25" customHeight="1">
      <c r="A80" s="173" t="s">
        <v>198</v>
      </c>
      <c r="B80" s="174" t="s">
        <v>199</v>
      </c>
      <c r="C80" s="172" t="s">
        <v>286</v>
      </c>
      <c r="D80" s="185"/>
      <c r="E80" s="169">
        <v>0</v>
      </c>
      <c r="F80" s="168" t="e">
        <f t="shared" si="19"/>
        <v>#DIV/0!</v>
      </c>
      <c r="G80" s="186">
        <v>1</v>
      </c>
      <c r="H80" s="186">
        <v>2241000000</v>
      </c>
      <c r="I80" s="168">
        <f t="shared" si="16"/>
        <v>2241000000</v>
      </c>
      <c r="J80" s="186">
        <v>1</v>
      </c>
      <c r="K80" s="166">
        <f t="shared" si="17"/>
        <v>2241000000</v>
      </c>
      <c r="L80" s="166">
        <f t="shared" si="18"/>
        <v>2241000000</v>
      </c>
      <c r="M80" s="185">
        <v>1</v>
      </c>
      <c r="N80" s="203">
        <v>461971070</v>
      </c>
      <c r="O80" s="168">
        <f t="shared" si="10"/>
        <v>461971070</v>
      </c>
      <c r="P80" s="168" t="e">
        <f t="shared" si="11"/>
        <v>#DIV/0!</v>
      </c>
      <c r="Q80" s="168">
        <f t="shared" si="12"/>
        <v>-1779028930</v>
      </c>
      <c r="R80" s="170">
        <f t="shared" si="13"/>
        <v>-1779028930</v>
      </c>
    </row>
    <row r="81" spans="1:21" ht="32.25" customHeight="1">
      <c r="A81" s="173" t="s">
        <v>200</v>
      </c>
      <c r="B81" s="174" t="s">
        <v>201</v>
      </c>
      <c r="C81" s="165" t="s">
        <v>481</v>
      </c>
      <c r="D81" s="185">
        <v>357</v>
      </c>
      <c r="E81" s="169">
        <v>22000000</v>
      </c>
      <c r="F81" s="168">
        <f t="shared" si="19"/>
        <v>61624.64985994398</v>
      </c>
      <c r="G81" s="186">
        <v>242</v>
      </c>
      <c r="H81" s="186">
        <v>15000000</v>
      </c>
      <c r="I81" s="168">
        <f t="shared" si="16"/>
        <v>61983.471074380162</v>
      </c>
      <c r="J81" s="186">
        <v>242</v>
      </c>
      <c r="K81" s="166">
        <f t="shared" si="17"/>
        <v>15000000</v>
      </c>
      <c r="L81" s="166">
        <f t="shared" si="18"/>
        <v>61983.471074380162</v>
      </c>
      <c r="M81" s="185"/>
      <c r="N81" s="185"/>
      <c r="O81" s="272" t="e">
        <f t="shared" si="10"/>
        <v>#DIV/0!</v>
      </c>
      <c r="P81" s="272" t="e">
        <f t="shared" si="11"/>
        <v>#DIV/0!</v>
      </c>
      <c r="Q81" s="272" t="e">
        <f t="shared" si="12"/>
        <v>#DIV/0!</v>
      </c>
      <c r="R81" s="273" t="e">
        <f t="shared" si="13"/>
        <v>#DIV/0!</v>
      </c>
    </row>
    <row r="82" spans="1:21" ht="30.75" customHeight="1">
      <c r="A82" s="62" t="s">
        <v>475</v>
      </c>
      <c r="B82" s="174" t="s">
        <v>202</v>
      </c>
      <c r="C82" s="172" t="s">
        <v>314</v>
      </c>
      <c r="D82" s="185">
        <v>1273</v>
      </c>
      <c r="E82" s="82">
        <v>78316760</v>
      </c>
      <c r="F82" s="168">
        <f t="shared" si="19"/>
        <v>61521.41398271799</v>
      </c>
      <c r="G82" s="185">
        <v>1</v>
      </c>
      <c r="H82" s="186">
        <v>34000000</v>
      </c>
      <c r="I82" s="168">
        <f t="shared" si="16"/>
        <v>34000000</v>
      </c>
      <c r="J82" s="186">
        <v>1</v>
      </c>
      <c r="K82" s="166">
        <f t="shared" si="17"/>
        <v>34000000</v>
      </c>
      <c r="L82" s="166">
        <f t="shared" si="18"/>
        <v>34000000</v>
      </c>
      <c r="M82" s="185">
        <v>1</v>
      </c>
      <c r="N82" s="185">
        <v>16108410</v>
      </c>
      <c r="O82" s="168">
        <f t="shared" si="10"/>
        <v>16108410</v>
      </c>
      <c r="P82" s="168">
        <f t="shared" si="11"/>
        <v>16046888.586017283</v>
      </c>
      <c r="Q82" s="168">
        <f t="shared" si="12"/>
        <v>-17891590</v>
      </c>
      <c r="R82" s="170">
        <f t="shared" si="13"/>
        <v>-17891590</v>
      </c>
    </row>
    <row r="83" spans="1:21" ht="38.25" customHeight="1">
      <c r="A83" s="132" t="s">
        <v>473</v>
      </c>
      <c r="B83" s="143" t="s">
        <v>474</v>
      </c>
      <c r="C83" s="165" t="s">
        <v>481</v>
      </c>
      <c r="D83" s="185">
        <v>0</v>
      </c>
      <c r="E83" s="169">
        <v>0</v>
      </c>
      <c r="F83" s="168" t="e">
        <f t="shared" si="19"/>
        <v>#DIV/0!</v>
      </c>
      <c r="G83" s="186">
        <v>162</v>
      </c>
      <c r="H83" s="186">
        <v>10000000</v>
      </c>
      <c r="I83" s="168">
        <f t="shared" si="16"/>
        <v>61728.395061728392</v>
      </c>
      <c r="J83" s="186">
        <v>162</v>
      </c>
      <c r="K83" s="166">
        <f t="shared" si="17"/>
        <v>10000000</v>
      </c>
      <c r="L83" s="166">
        <f t="shared" si="18"/>
        <v>61728.395061728392</v>
      </c>
      <c r="M83" s="185"/>
      <c r="N83" s="185"/>
      <c r="O83" s="168" t="e">
        <f t="shared" si="10"/>
        <v>#DIV/0!</v>
      </c>
      <c r="P83" s="168" t="e">
        <f t="shared" si="11"/>
        <v>#DIV/0!</v>
      </c>
      <c r="Q83" s="168" t="e">
        <f t="shared" si="12"/>
        <v>#DIV/0!</v>
      </c>
      <c r="R83" s="170" t="e">
        <f t="shared" si="13"/>
        <v>#DIV/0!</v>
      </c>
    </row>
    <row r="84" spans="1:21" ht="24" customHeight="1">
      <c r="A84" s="418" t="s">
        <v>13</v>
      </c>
      <c r="B84" s="419"/>
      <c r="C84" s="420"/>
      <c r="D84" s="188">
        <f>SUM(D14:D83)</f>
        <v>50251990</v>
      </c>
      <c r="E84" s="188">
        <f t="shared" ref="E84:N84" si="20">SUM(E14:E83)</f>
        <v>24946753347</v>
      </c>
      <c r="F84" s="188">
        <v>0</v>
      </c>
      <c r="G84" s="188">
        <f t="shared" si="20"/>
        <v>50345177</v>
      </c>
      <c r="H84" s="188">
        <f t="shared" si="20"/>
        <v>29617083000</v>
      </c>
      <c r="I84" s="188"/>
      <c r="J84" s="188">
        <f t="shared" si="20"/>
        <v>50345336.6588073</v>
      </c>
      <c r="K84" s="188">
        <f t="shared" si="20"/>
        <v>29645983000</v>
      </c>
      <c r="L84" s="188"/>
      <c r="M84" s="188">
        <f t="shared" si="20"/>
        <v>15571624</v>
      </c>
      <c r="N84" s="188">
        <f t="shared" si="20"/>
        <v>8585824051</v>
      </c>
      <c r="O84" s="188"/>
      <c r="P84" s="242"/>
      <c r="Q84" s="242"/>
      <c r="R84" s="243"/>
      <c r="T84" s="189"/>
    </row>
    <row r="85" spans="1:21" ht="31.5" customHeight="1">
      <c r="A85" s="440" t="s">
        <v>428</v>
      </c>
      <c r="B85" s="440"/>
      <c r="C85" s="158"/>
      <c r="D85" s="159"/>
      <c r="E85" s="162"/>
      <c r="F85" s="159"/>
      <c r="G85" s="158"/>
      <c r="H85" s="159"/>
      <c r="I85" s="160"/>
      <c r="J85" s="158"/>
      <c r="K85" s="162"/>
      <c r="L85" s="160"/>
      <c r="M85" s="158"/>
      <c r="N85" s="162"/>
      <c r="O85" s="160"/>
      <c r="P85" s="239"/>
      <c r="Q85" s="240"/>
      <c r="R85" s="241"/>
      <c r="U85" s="61">
        <f>T84-H84</f>
        <v>-29617083000</v>
      </c>
    </row>
    <row r="86" spans="1:21" ht="41.25" customHeight="1">
      <c r="A86" s="190" t="s">
        <v>99</v>
      </c>
      <c r="B86" s="191" t="s">
        <v>100</v>
      </c>
      <c r="C86" s="191" t="s">
        <v>335</v>
      </c>
      <c r="D86" s="192"/>
      <c r="E86" s="193">
        <v>40450196</v>
      </c>
      <c r="F86" s="192"/>
      <c r="G86" s="192"/>
      <c r="H86" s="194">
        <v>0</v>
      </c>
      <c r="I86" s="192"/>
      <c r="J86" s="192"/>
      <c r="K86" s="193">
        <v>0</v>
      </c>
      <c r="L86" s="192"/>
      <c r="M86" s="195"/>
      <c r="N86" s="193"/>
      <c r="O86" s="192"/>
      <c r="P86" s="244"/>
      <c r="Q86" s="244"/>
      <c r="R86" s="245"/>
    </row>
    <row r="87" spans="1:21" ht="33" customHeight="1">
      <c r="A87" s="190" t="s">
        <v>109</v>
      </c>
      <c r="B87" s="191" t="s">
        <v>359</v>
      </c>
      <c r="C87" s="191" t="s">
        <v>360</v>
      </c>
      <c r="D87" s="192"/>
      <c r="E87" s="193">
        <v>166370187</v>
      </c>
      <c r="F87" s="192"/>
      <c r="G87" s="192"/>
      <c r="H87" s="194">
        <v>0</v>
      </c>
      <c r="I87" s="192"/>
      <c r="J87" s="192"/>
      <c r="K87" s="193">
        <v>0</v>
      </c>
      <c r="L87" s="192"/>
      <c r="M87" s="195"/>
      <c r="N87" s="193">
        <v>18321549</v>
      </c>
      <c r="O87" s="192"/>
      <c r="P87" s="244"/>
      <c r="Q87" s="244"/>
      <c r="R87" s="245"/>
    </row>
    <row r="88" spans="1:21" ht="27" customHeight="1">
      <c r="A88" s="190" t="s">
        <v>206</v>
      </c>
      <c r="B88" s="191" t="s">
        <v>207</v>
      </c>
      <c r="C88" s="165" t="s">
        <v>283</v>
      </c>
      <c r="D88" s="192"/>
      <c r="E88" s="193">
        <v>57365272</v>
      </c>
      <c r="F88" s="192"/>
      <c r="G88" s="192"/>
      <c r="H88" s="194">
        <v>0</v>
      </c>
      <c r="I88" s="192"/>
      <c r="J88" s="192"/>
      <c r="K88" s="193">
        <v>0</v>
      </c>
      <c r="L88" s="192"/>
      <c r="M88" s="195"/>
      <c r="N88" s="193">
        <v>2197112</v>
      </c>
      <c r="O88" s="192"/>
      <c r="P88" s="244"/>
      <c r="Q88" s="244"/>
      <c r="R88" s="245"/>
    </row>
    <row r="89" spans="1:21" ht="21.75" customHeight="1">
      <c r="A89" s="164" t="s">
        <v>113</v>
      </c>
      <c r="B89" s="165" t="s">
        <v>114</v>
      </c>
      <c r="C89" s="165" t="s">
        <v>374</v>
      </c>
      <c r="D89" s="192"/>
      <c r="E89" s="193">
        <v>0</v>
      </c>
      <c r="F89" s="192"/>
      <c r="G89" s="192"/>
      <c r="H89" s="194"/>
      <c r="I89" s="192"/>
      <c r="J89" s="192"/>
      <c r="K89" s="193"/>
      <c r="L89" s="192"/>
      <c r="M89" s="195"/>
      <c r="N89" s="193">
        <v>764233</v>
      </c>
      <c r="O89" s="192"/>
      <c r="P89" s="244"/>
      <c r="Q89" s="244"/>
      <c r="R89" s="245"/>
    </row>
    <row r="90" spans="1:21" ht="18" customHeight="1" thickBot="1">
      <c r="A90" s="415" t="s">
        <v>515</v>
      </c>
      <c r="B90" s="416"/>
      <c r="C90" s="417"/>
      <c r="D90" s="204"/>
      <c r="E90" s="205">
        <f>SUM(E86:E89)</f>
        <v>264185655</v>
      </c>
      <c r="F90" s="204"/>
      <c r="G90" s="204"/>
      <c r="H90" s="206">
        <v>0</v>
      </c>
      <c r="I90" s="204"/>
      <c r="J90" s="204"/>
      <c r="K90" s="206">
        <v>0</v>
      </c>
      <c r="L90" s="204"/>
      <c r="M90" s="204"/>
      <c r="N90" s="205">
        <f>SUM(N86:N89)</f>
        <v>21282894</v>
      </c>
      <c r="O90" s="204"/>
      <c r="P90" s="246"/>
      <c r="Q90" s="246"/>
      <c r="R90" s="247"/>
    </row>
    <row r="91" spans="1:21" ht="12.75" thickTop="1">
      <c r="A91" s="434"/>
      <c r="B91" s="434"/>
      <c r="C91" s="434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434"/>
      <c r="O91" s="434"/>
      <c r="P91" s="434"/>
      <c r="Q91" s="434"/>
      <c r="R91" s="434"/>
    </row>
    <row r="92" spans="1:21">
      <c r="A92" s="144"/>
      <c r="B92" s="145"/>
      <c r="C92" s="145"/>
      <c r="D92" s="145"/>
      <c r="E92" s="145"/>
      <c r="F92" s="145"/>
      <c r="G92" s="145"/>
      <c r="H92" s="196"/>
      <c r="I92" s="145"/>
      <c r="J92" s="145"/>
      <c r="K92" s="146"/>
      <c r="L92" s="145"/>
      <c r="M92" s="145"/>
      <c r="N92" s="197"/>
      <c r="O92" s="145"/>
      <c r="P92" s="233"/>
      <c r="Q92" s="233"/>
      <c r="R92" s="233"/>
    </row>
    <row r="94" spans="1:21" ht="18.75" customHeight="1">
      <c r="A94" s="435" t="s">
        <v>26</v>
      </c>
      <c r="B94" s="198" t="s">
        <v>27</v>
      </c>
      <c r="C94" s="413"/>
      <c r="D94" s="413"/>
      <c r="E94" s="199"/>
      <c r="F94" s="413" t="s">
        <v>28</v>
      </c>
      <c r="G94" s="413"/>
      <c r="H94" s="413"/>
      <c r="I94" s="198" t="s">
        <v>27</v>
      </c>
      <c r="J94" s="413"/>
      <c r="K94" s="413"/>
      <c r="L94" s="199"/>
      <c r="M94" s="199"/>
      <c r="N94" s="199"/>
      <c r="O94" s="200"/>
      <c r="P94" s="248"/>
      <c r="Q94" s="248"/>
      <c r="R94" s="248"/>
    </row>
    <row r="95" spans="1:21" ht="17.25" customHeight="1">
      <c r="A95" s="436"/>
      <c r="B95" s="198" t="s">
        <v>29</v>
      </c>
      <c r="C95" s="413"/>
      <c r="D95" s="413"/>
      <c r="E95" s="199"/>
      <c r="F95" s="413"/>
      <c r="G95" s="413"/>
      <c r="H95" s="413"/>
      <c r="I95" s="198" t="s">
        <v>29</v>
      </c>
      <c r="J95" s="438"/>
      <c r="K95" s="438"/>
      <c r="L95" s="199"/>
      <c r="M95" s="199"/>
      <c r="N95" s="199"/>
      <c r="O95" s="200"/>
      <c r="P95" s="249"/>
      <c r="Q95" s="249"/>
      <c r="R95" s="249"/>
    </row>
    <row r="96" spans="1:21" ht="17.25" customHeight="1">
      <c r="A96" s="437"/>
      <c r="B96" s="198" t="s">
        <v>30</v>
      </c>
      <c r="C96" s="413"/>
      <c r="D96" s="413"/>
      <c r="E96" s="199"/>
      <c r="F96" s="413"/>
      <c r="G96" s="413"/>
      <c r="H96" s="413"/>
      <c r="I96" s="198" t="s">
        <v>30</v>
      </c>
      <c r="J96" s="438"/>
      <c r="K96" s="438"/>
      <c r="L96" s="199"/>
      <c r="M96" s="199"/>
      <c r="N96" s="199"/>
      <c r="O96" s="200"/>
      <c r="P96" s="249"/>
      <c r="Q96" s="249"/>
      <c r="R96" s="249"/>
    </row>
    <row r="97" spans="5:18">
      <c r="P97" s="250"/>
      <c r="Q97" s="250"/>
      <c r="R97" s="250"/>
    </row>
    <row r="100" spans="5:18">
      <c r="E100" s="61"/>
    </row>
    <row r="103" spans="5:18">
      <c r="J103" s="61"/>
    </row>
  </sheetData>
  <mergeCells count="28">
    <mergeCell ref="C95:D95"/>
    <mergeCell ref="C96:D96"/>
    <mergeCell ref="M10:O10"/>
    <mergeCell ref="P10:R10"/>
    <mergeCell ref="J10:L10"/>
    <mergeCell ref="D10:F10"/>
    <mergeCell ref="G10:I10"/>
    <mergeCell ref="A91:R91"/>
    <mergeCell ref="A94:A96"/>
    <mergeCell ref="C94:D94"/>
    <mergeCell ref="F94:H96"/>
    <mergeCell ref="J94:K94"/>
    <mergeCell ref="J95:K95"/>
    <mergeCell ref="J96:K96"/>
    <mergeCell ref="A13:B13"/>
    <mergeCell ref="A85:B85"/>
    <mergeCell ref="A90:C90"/>
    <mergeCell ref="A84:C84"/>
    <mergeCell ref="A5:K5"/>
    <mergeCell ref="A6:R6"/>
    <mergeCell ref="A7:R7"/>
    <mergeCell ref="B8:D8"/>
    <mergeCell ref="F8:R8"/>
    <mergeCell ref="A10:A11"/>
    <mergeCell ref="B10:B11"/>
    <mergeCell ref="C10:C11"/>
    <mergeCell ref="B9:D9"/>
    <mergeCell ref="F9:R9"/>
  </mergeCells>
  <pageMargins left="0" right="0" top="0" bottom="0" header="0.3" footer="0.3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A573-FC83-445D-B036-6F68E7D42F65}">
  <sheetPr>
    <tabColor rgb="FFFF0000"/>
  </sheetPr>
  <dimension ref="A1:K237"/>
  <sheetViews>
    <sheetView topLeftCell="A191" workbookViewId="0">
      <selection activeCell="G200" sqref="G200:H200"/>
    </sheetView>
  </sheetViews>
  <sheetFormatPr defaultRowHeight="15"/>
  <cols>
    <col min="1" max="1" width="18.28515625" customWidth="1"/>
    <col min="2" max="2" width="37.42578125" customWidth="1"/>
    <col min="3" max="3" width="10" customWidth="1"/>
    <col min="4" max="4" width="11.7109375" customWidth="1"/>
    <col min="5" max="5" width="12.5703125" style="275" customWidth="1"/>
    <col min="6" max="6" width="12" customWidth="1"/>
    <col min="7" max="7" width="12.5703125" customWidth="1"/>
    <col min="8" max="8" width="13.42578125" customWidth="1"/>
    <col min="9" max="9" width="12.85546875" customWidth="1"/>
    <col min="10" max="10" width="9.28515625" customWidth="1"/>
  </cols>
  <sheetData>
    <row r="1" spans="1:10">
      <c r="A1" s="330" t="s">
        <v>209</v>
      </c>
    </row>
    <row r="2" spans="1:10">
      <c r="A2" s="330" t="s">
        <v>31</v>
      </c>
    </row>
    <row r="4" spans="1:10">
      <c r="A4" s="66"/>
      <c r="B4" s="67"/>
      <c r="C4" s="67"/>
      <c r="D4" s="67"/>
      <c r="E4" s="276"/>
      <c r="F4" s="67"/>
      <c r="G4" s="67"/>
      <c r="H4" s="67"/>
      <c r="I4" s="67"/>
      <c r="J4" s="67"/>
    </row>
    <row r="5" spans="1:10" ht="17.25">
      <c r="A5" s="344" t="s">
        <v>232</v>
      </c>
      <c r="B5" s="344"/>
      <c r="C5" s="344"/>
      <c r="D5" s="344"/>
      <c r="E5" s="344"/>
      <c r="F5" s="344"/>
      <c r="G5" s="344"/>
      <c r="H5" s="344"/>
      <c r="I5" s="344"/>
      <c r="J5" s="344"/>
    </row>
    <row r="6" spans="1:10" ht="17.25">
      <c r="A6" s="345" t="s">
        <v>446</v>
      </c>
      <c r="B6" s="345"/>
      <c r="C6" s="345"/>
      <c r="D6" s="345"/>
      <c r="E6" s="345"/>
      <c r="F6" s="67"/>
      <c r="G6" s="67"/>
      <c r="H6" s="67"/>
      <c r="I6" s="67"/>
      <c r="J6" s="67"/>
    </row>
    <row r="7" spans="1:10">
      <c r="A7" s="314" t="s">
        <v>233</v>
      </c>
      <c r="B7" s="346" t="s">
        <v>483</v>
      </c>
      <c r="C7" s="346"/>
      <c r="D7" s="347" t="s">
        <v>234</v>
      </c>
      <c r="E7" s="347"/>
      <c r="F7" s="347" t="s">
        <v>14</v>
      </c>
      <c r="G7" s="347"/>
      <c r="H7" s="347"/>
      <c r="I7" s="347"/>
      <c r="J7" s="347"/>
    </row>
    <row r="8" spans="1:10">
      <c r="A8" s="314" t="s">
        <v>235</v>
      </c>
      <c r="B8" s="346" t="s">
        <v>23</v>
      </c>
      <c r="C8" s="346"/>
      <c r="D8" s="347" t="s">
        <v>60</v>
      </c>
      <c r="E8" s="347"/>
      <c r="F8" s="347" t="s">
        <v>22</v>
      </c>
      <c r="G8" s="347"/>
      <c r="H8" s="347"/>
      <c r="I8" s="347"/>
      <c r="J8" s="347"/>
    </row>
    <row r="9" spans="1:10" ht="100.5" customHeight="1">
      <c r="A9" s="279" t="s">
        <v>236</v>
      </c>
      <c r="B9" s="348" t="s">
        <v>237</v>
      </c>
      <c r="C9" s="348"/>
      <c r="D9" s="348"/>
      <c r="E9" s="348"/>
      <c r="F9" s="348"/>
      <c r="G9" s="348"/>
      <c r="H9" s="348"/>
      <c r="I9" s="348"/>
      <c r="J9" s="348"/>
    </row>
    <row r="10" spans="1:10" ht="21.75" customHeight="1">
      <c r="A10" s="349" t="s">
        <v>238</v>
      </c>
      <c r="B10" s="349"/>
      <c r="C10" s="349" t="s">
        <v>239</v>
      </c>
      <c r="D10" s="349"/>
      <c r="E10" s="349"/>
      <c r="F10" s="349"/>
      <c r="G10" s="349"/>
      <c r="H10" s="349"/>
      <c r="I10" s="349"/>
      <c r="J10" s="349"/>
    </row>
    <row r="11" spans="1:10" ht="48">
      <c r="A11" s="327" t="s">
        <v>240</v>
      </c>
      <c r="B11" s="328" t="s">
        <v>241</v>
      </c>
      <c r="C11" s="327" t="s">
        <v>242</v>
      </c>
      <c r="D11" s="327" t="s">
        <v>243</v>
      </c>
      <c r="E11" s="327" t="s">
        <v>244</v>
      </c>
      <c r="F11" s="327" t="s">
        <v>495</v>
      </c>
      <c r="G11" s="327" t="s">
        <v>496</v>
      </c>
      <c r="H11" s="327" t="s">
        <v>245</v>
      </c>
      <c r="I11" s="327" t="s">
        <v>246</v>
      </c>
      <c r="J11" s="328" t="s">
        <v>247</v>
      </c>
    </row>
    <row r="12" spans="1:10" ht="24">
      <c r="A12" s="293" t="s">
        <v>22</v>
      </c>
      <c r="B12" s="294" t="s">
        <v>248</v>
      </c>
      <c r="C12" s="293"/>
      <c r="D12" s="311"/>
      <c r="E12" s="287">
        <v>1375</v>
      </c>
      <c r="F12" s="311" t="s">
        <v>485</v>
      </c>
      <c r="G12" s="311" t="s">
        <v>485</v>
      </c>
      <c r="H12" s="315">
        <v>414</v>
      </c>
      <c r="I12" s="315">
        <f t="shared" ref="I12:I15" si="0">G12-H12</f>
        <v>707</v>
      </c>
      <c r="J12" s="263">
        <f t="shared" ref="J12:J15" si="1">H12/G12*100</f>
        <v>36.931311329170384</v>
      </c>
    </row>
    <row r="13" spans="1:10" ht="24">
      <c r="A13" s="293" t="s">
        <v>22</v>
      </c>
      <c r="B13" s="294" t="s">
        <v>249</v>
      </c>
      <c r="C13" s="293"/>
      <c r="D13" s="311"/>
      <c r="E13" s="287">
        <v>13</v>
      </c>
      <c r="F13" s="311" t="s">
        <v>250</v>
      </c>
      <c r="G13" s="311" t="s">
        <v>250</v>
      </c>
      <c r="H13" s="315">
        <v>13</v>
      </c>
      <c r="I13" s="315">
        <f t="shared" si="0"/>
        <v>0</v>
      </c>
      <c r="J13" s="263">
        <f t="shared" si="1"/>
        <v>100</v>
      </c>
    </row>
    <row r="14" spans="1:10" ht="24">
      <c r="A14" s="293" t="s">
        <v>22</v>
      </c>
      <c r="B14" s="294" t="s">
        <v>251</v>
      </c>
      <c r="C14" s="293"/>
      <c r="D14" s="311"/>
      <c r="E14" s="287">
        <v>13</v>
      </c>
      <c r="F14" s="311" t="s">
        <v>250</v>
      </c>
      <c r="G14" s="311" t="s">
        <v>250</v>
      </c>
      <c r="H14" s="315">
        <v>13</v>
      </c>
      <c r="I14" s="315">
        <f t="shared" si="0"/>
        <v>0</v>
      </c>
      <c r="J14" s="263">
        <f t="shared" si="1"/>
        <v>100</v>
      </c>
    </row>
    <row r="15" spans="1:10" ht="36" customHeight="1">
      <c r="A15" s="293" t="s">
        <v>252</v>
      </c>
      <c r="B15" s="294" t="s">
        <v>253</v>
      </c>
      <c r="C15" s="293"/>
      <c r="D15" s="311"/>
      <c r="E15" s="287" t="s">
        <v>254</v>
      </c>
      <c r="F15" s="331" t="s">
        <v>255</v>
      </c>
      <c r="G15" s="311" t="s">
        <v>255</v>
      </c>
      <c r="H15" s="311" t="s">
        <v>255</v>
      </c>
      <c r="I15" s="315" t="e">
        <f t="shared" si="0"/>
        <v>#VALUE!</v>
      </c>
      <c r="J15" s="263" t="e">
        <f t="shared" si="1"/>
        <v>#VALUE!</v>
      </c>
    </row>
    <row r="16" spans="1:10" ht="23.25" customHeight="1">
      <c r="A16" s="349" t="s">
        <v>256</v>
      </c>
      <c r="B16" s="349"/>
      <c r="C16" s="350"/>
      <c r="D16" s="350"/>
      <c r="E16" s="350"/>
      <c r="F16" s="350"/>
      <c r="G16" s="350"/>
      <c r="H16" s="350"/>
      <c r="I16" s="350"/>
      <c r="J16" s="350"/>
    </row>
    <row r="17" spans="1:10" ht="24" customHeight="1">
      <c r="A17" s="329" t="s">
        <v>257</v>
      </c>
      <c r="B17" s="343" t="s">
        <v>258</v>
      </c>
      <c r="C17" s="343"/>
      <c r="D17" s="343"/>
      <c r="E17" s="343"/>
      <c r="F17" s="343"/>
      <c r="G17" s="343"/>
      <c r="H17" s="343"/>
      <c r="I17" s="343"/>
      <c r="J17" s="343"/>
    </row>
    <row r="18" spans="1:10" ht="24">
      <c r="A18" s="293" t="s">
        <v>22</v>
      </c>
      <c r="B18" s="294" t="s">
        <v>259</v>
      </c>
      <c r="C18" s="316"/>
      <c r="D18" s="316"/>
      <c r="E18" s="288">
        <v>200</v>
      </c>
      <c r="F18" s="311" t="s">
        <v>486</v>
      </c>
      <c r="G18" s="311" t="s">
        <v>486</v>
      </c>
      <c r="H18" s="336">
        <v>54</v>
      </c>
      <c r="I18" s="315">
        <f t="shared" ref="I18" si="2">G18-H18</f>
        <v>111</v>
      </c>
      <c r="J18" s="263">
        <f t="shared" ref="J18" si="3">H18/G18*100</f>
        <v>32.727272727272727</v>
      </c>
    </row>
    <row r="19" spans="1:10" ht="24">
      <c r="A19" s="293" t="s">
        <v>22</v>
      </c>
      <c r="B19" s="294" t="s">
        <v>260</v>
      </c>
      <c r="C19" s="316"/>
      <c r="D19" s="316"/>
      <c r="E19" s="288">
        <v>227615</v>
      </c>
      <c r="F19" s="311" t="s">
        <v>487</v>
      </c>
      <c r="G19" s="311" t="s">
        <v>487</v>
      </c>
      <c r="H19" s="336">
        <v>82083</v>
      </c>
      <c r="I19" s="315">
        <f t="shared" ref="I19:I30" si="4">G19-H19</f>
        <v>147917</v>
      </c>
      <c r="J19" s="263">
        <f t="shared" ref="J19:J30" si="5">H19/G19*100</f>
        <v>35.688260869565219</v>
      </c>
    </row>
    <row r="20" spans="1:10" ht="24">
      <c r="A20" s="293" t="s">
        <v>22</v>
      </c>
      <c r="B20" s="294" t="s">
        <v>261</v>
      </c>
      <c r="C20" s="316"/>
      <c r="D20" s="316"/>
      <c r="E20" s="288">
        <v>1018387</v>
      </c>
      <c r="F20" s="311" t="s">
        <v>488</v>
      </c>
      <c r="G20" s="311" t="s">
        <v>488</v>
      </c>
      <c r="H20" s="336">
        <v>370229</v>
      </c>
      <c r="I20" s="315">
        <f t="shared" si="4"/>
        <v>893471</v>
      </c>
      <c r="J20" s="263">
        <f t="shared" si="5"/>
        <v>29.297222442035292</v>
      </c>
    </row>
    <row r="21" spans="1:10" ht="36">
      <c r="A21" s="293" t="s">
        <v>22</v>
      </c>
      <c r="B21" s="294" t="s">
        <v>262</v>
      </c>
      <c r="C21" s="316"/>
      <c r="D21" s="316"/>
      <c r="E21" s="288">
        <v>2955</v>
      </c>
      <c r="F21" s="311" t="s">
        <v>489</v>
      </c>
      <c r="G21" s="311" t="s">
        <v>489</v>
      </c>
      <c r="H21" s="336">
        <v>637</v>
      </c>
      <c r="I21" s="315">
        <f t="shared" si="4"/>
        <v>1863</v>
      </c>
      <c r="J21" s="263">
        <f t="shared" si="5"/>
        <v>25.480000000000004</v>
      </c>
    </row>
    <row r="22" spans="1:10" ht="24">
      <c r="A22" s="293" t="s">
        <v>22</v>
      </c>
      <c r="B22" s="294" t="s">
        <v>263</v>
      </c>
      <c r="C22" s="316"/>
      <c r="D22" s="316"/>
      <c r="E22" s="288">
        <v>245</v>
      </c>
      <c r="F22" s="311" t="s">
        <v>77</v>
      </c>
      <c r="G22" s="311" t="s">
        <v>77</v>
      </c>
      <c r="H22" s="336">
        <v>259</v>
      </c>
      <c r="I22" s="315">
        <f t="shared" si="4"/>
        <v>-29</v>
      </c>
      <c r="J22" s="263">
        <f t="shared" si="5"/>
        <v>112.60869565217391</v>
      </c>
    </row>
    <row r="23" spans="1:10" ht="24">
      <c r="A23" s="293" t="s">
        <v>22</v>
      </c>
      <c r="B23" s="294" t="s">
        <v>264</v>
      </c>
      <c r="C23" s="317" t="s">
        <v>265</v>
      </c>
      <c r="D23" s="316"/>
      <c r="E23" s="288">
        <v>63</v>
      </c>
      <c r="F23" s="311" t="s">
        <v>490</v>
      </c>
      <c r="G23" s="311" t="s">
        <v>490</v>
      </c>
      <c r="H23" s="336">
        <v>56</v>
      </c>
      <c r="I23" s="315">
        <f t="shared" si="4"/>
        <v>19</v>
      </c>
      <c r="J23" s="263">
        <f t="shared" si="5"/>
        <v>74.666666666666671</v>
      </c>
    </row>
    <row r="24" spans="1:10">
      <c r="A24" s="293" t="s">
        <v>22</v>
      </c>
      <c r="B24" s="294" t="s">
        <v>266</v>
      </c>
      <c r="C24" s="317" t="s">
        <v>265</v>
      </c>
      <c r="D24" s="316"/>
      <c r="E24" s="288">
        <v>14</v>
      </c>
      <c r="F24" s="311" t="s">
        <v>267</v>
      </c>
      <c r="G24" s="311" t="s">
        <v>267</v>
      </c>
      <c r="H24" s="336">
        <v>3</v>
      </c>
      <c r="I24" s="315">
        <f t="shared" si="4"/>
        <v>1</v>
      </c>
      <c r="J24" s="263">
        <f t="shared" si="5"/>
        <v>75</v>
      </c>
    </row>
    <row r="25" spans="1:10" ht="30.75" customHeight="1">
      <c r="A25" s="293" t="s">
        <v>22</v>
      </c>
      <c r="B25" s="294" t="s">
        <v>268</v>
      </c>
      <c r="C25" s="316"/>
      <c r="D25" s="316"/>
      <c r="E25" s="288">
        <v>2176</v>
      </c>
      <c r="F25" s="311" t="s">
        <v>491</v>
      </c>
      <c r="G25" s="311" t="s">
        <v>491</v>
      </c>
      <c r="H25" s="336">
        <v>3005</v>
      </c>
      <c r="I25" s="315">
        <f t="shared" si="4"/>
        <v>0</v>
      </c>
      <c r="J25" s="263">
        <f t="shared" si="5"/>
        <v>100</v>
      </c>
    </row>
    <row r="26" spans="1:10" ht="30.75" customHeight="1">
      <c r="A26" s="293" t="s">
        <v>22</v>
      </c>
      <c r="B26" s="294" t="s">
        <v>269</v>
      </c>
      <c r="C26" s="316"/>
      <c r="D26" s="316"/>
      <c r="E26" s="288">
        <v>83</v>
      </c>
      <c r="F26" s="311" t="s">
        <v>492</v>
      </c>
      <c r="G26" s="311" t="s">
        <v>492</v>
      </c>
      <c r="H26" s="315">
        <v>19</v>
      </c>
      <c r="I26" s="315">
        <f t="shared" si="4"/>
        <v>19</v>
      </c>
      <c r="J26" s="263">
        <f t="shared" si="5"/>
        <v>50</v>
      </c>
    </row>
    <row r="27" spans="1:10">
      <c r="A27" s="293" t="s">
        <v>22</v>
      </c>
      <c r="B27" s="294" t="s">
        <v>270</v>
      </c>
      <c r="C27" s="316"/>
      <c r="D27" s="316"/>
      <c r="E27" s="288" t="s">
        <v>250</v>
      </c>
      <c r="F27" s="311" t="s">
        <v>250</v>
      </c>
      <c r="G27" s="311" t="s">
        <v>250</v>
      </c>
      <c r="H27" s="315">
        <v>13</v>
      </c>
      <c r="I27" s="315">
        <f t="shared" si="4"/>
        <v>0</v>
      </c>
      <c r="J27" s="263">
        <f t="shared" si="5"/>
        <v>100</v>
      </c>
    </row>
    <row r="28" spans="1:10" ht="36">
      <c r="A28" s="293" t="s">
        <v>271</v>
      </c>
      <c r="B28" s="294" t="s">
        <v>272</v>
      </c>
      <c r="C28" s="316"/>
      <c r="D28" s="316"/>
      <c r="E28" s="288">
        <v>100</v>
      </c>
      <c r="F28" s="311" t="s">
        <v>493</v>
      </c>
      <c r="G28" s="311" t="s">
        <v>493</v>
      </c>
      <c r="H28" s="315">
        <v>68</v>
      </c>
      <c r="I28" s="315">
        <f t="shared" si="4"/>
        <v>0</v>
      </c>
      <c r="J28" s="263">
        <f t="shared" si="5"/>
        <v>100</v>
      </c>
    </row>
    <row r="29" spans="1:10" ht="38.25" customHeight="1">
      <c r="A29" s="293" t="s">
        <v>22</v>
      </c>
      <c r="B29" s="294" t="s">
        <v>274</v>
      </c>
      <c r="C29" s="316"/>
      <c r="D29" s="316"/>
      <c r="E29" s="288" t="s">
        <v>516</v>
      </c>
      <c r="F29" s="311" t="s">
        <v>494</v>
      </c>
      <c r="G29" s="311" t="s">
        <v>494</v>
      </c>
      <c r="H29" s="287">
        <v>0</v>
      </c>
      <c r="I29" s="315" t="e">
        <f t="shared" si="4"/>
        <v>#VALUE!</v>
      </c>
      <c r="J29" s="263" t="e">
        <f t="shared" si="5"/>
        <v>#VALUE!</v>
      </c>
    </row>
    <row r="30" spans="1:10" ht="33.75" customHeight="1">
      <c r="A30" s="293" t="s">
        <v>22</v>
      </c>
      <c r="B30" s="294" t="s">
        <v>275</v>
      </c>
      <c r="C30" s="316"/>
      <c r="D30" s="316"/>
      <c r="E30" s="288" t="s">
        <v>516</v>
      </c>
      <c r="F30" s="311" t="s">
        <v>494</v>
      </c>
      <c r="G30" s="311" t="s">
        <v>494</v>
      </c>
      <c r="H30" s="287">
        <v>0</v>
      </c>
      <c r="I30" s="315" t="e">
        <f t="shared" si="4"/>
        <v>#VALUE!</v>
      </c>
      <c r="J30" s="263" t="e">
        <f t="shared" si="5"/>
        <v>#VALUE!</v>
      </c>
    </row>
    <row r="31" spans="1:10">
      <c r="A31" s="351" t="s">
        <v>276</v>
      </c>
      <c r="B31" s="351"/>
      <c r="C31" s="352"/>
      <c r="D31" s="352"/>
      <c r="E31" s="352"/>
      <c r="F31" s="352"/>
      <c r="G31" s="352"/>
      <c r="H31" s="352"/>
      <c r="I31" s="352"/>
      <c r="J31" s="352"/>
    </row>
    <row r="32" spans="1:10">
      <c r="A32" s="327" t="s">
        <v>277</v>
      </c>
      <c r="B32" s="328" t="s">
        <v>278</v>
      </c>
      <c r="C32" s="350"/>
      <c r="D32" s="350"/>
      <c r="E32" s="350"/>
      <c r="F32" s="350"/>
      <c r="G32" s="350"/>
      <c r="H32" s="350"/>
      <c r="I32" s="350"/>
      <c r="J32" s="350"/>
    </row>
    <row r="33" spans="1:10" ht="24">
      <c r="A33" s="293" t="s">
        <v>101</v>
      </c>
      <c r="B33" s="339" t="s">
        <v>102</v>
      </c>
      <c r="C33" s="318"/>
      <c r="D33" s="284" t="s">
        <v>280</v>
      </c>
      <c r="E33" s="280">
        <v>7796</v>
      </c>
      <c r="F33" s="320">
        <v>6969</v>
      </c>
      <c r="G33" s="320">
        <v>6969</v>
      </c>
      <c r="H33" s="320">
        <v>2419</v>
      </c>
      <c r="I33" s="326">
        <f t="shared" ref="I33:I108" si="6">G33-H33</f>
        <v>4550</v>
      </c>
      <c r="J33" s="263">
        <f t="shared" ref="J33:J108" si="7">H33/G33*100</f>
        <v>34.710862390586882</v>
      </c>
    </row>
    <row r="34" spans="1:10">
      <c r="A34" s="309"/>
      <c r="B34" s="284"/>
      <c r="C34" s="309"/>
      <c r="D34" s="319" t="s">
        <v>279</v>
      </c>
      <c r="E34" s="281">
        <v>410785775</v>
      </c>
      <c r="F34" s="263">
        <v>409000000</v>
      </c>
      <c r="G34" s="263">
        <v>409000000</v>
      </c>
      <c r="H34" s="263">
        <v>141987299</v>
      </c>
      <c r="I34" s="326">
        <f t="shared" si="6"/>
        <v>267012701</v>
      </c>
      <c r="J34" s="263">
        <f t="shared" si="7"/>
        <v>34.715721026894862</v>
      </c>
    </row>
    <row r="35" spans="1:10" ht="24">
      <c r="A35" s="309" t="s">
        <v>103</v>
      </c>
      <c r="B35" s="284" t="s">
        <v>104</v>
      </c>
      <c r="C35" s="309"/>
      <c r="D35" s="284" t="s">
        <v>280</v>
      </c>
      <c r="E35" s="281">
        <v>685</v>
      </c>
      <c r="F35" s="263">
        <v>661</v>
      </c>
      <c r="G35" s="263">
        <v>690</v>
      </c>
      <c r="H35" s="263">
        <v>228</v>
      </c>
      <c r="I35" s="326">
        <f t="shared" si="6"/>
        <v>462</v>
      </c>
      <c r="J35" s="263">
        <f t="shared" si="7"/>
        <v>33.043478260869563</v>
      </c>
    </row>
    <row r="36" spans="1:10">
      <c r="A36" s="309"/>
      <c r="B36" s="284"/>
      <c r="C36" s="309"/>
      <c r="D36" s="319" t="s">
        <v>279</v>
      </c>
      <c r="E36" s="281">
        <v>1303352705</v>
      </c>
      <c r="F36" s="263">
        <v>1357000000</v>
      </c>
      <c r="G36" s="263">
        <v>1416200000</v>
      </c>
      <c r="H36" s="263">
        <v>467840340</v>
      </c>
      <c r="I36" s="326">
        <f t="shared" si="6"/>
        <v>948359660</v>
      </c>
      <c r="J36" s="263">
        <f t="shared" si="7"/>
        <v>33.034906086710919</v>
      </c>
    </row>
    <row r="37" spans="1:10" ht="36">
      <c r="A37" s="309" t="s">
        <v>105</v>
      </c>
      <c r="B37" s="284" t="s">
        <v>106</v>
      </c>
      <c r="C37" s="309"/>
      <c r="D37" s="284" t="s">
        <v>281</v>
      </c>
      <c r="E37" s="281">
        <v>67</v>
      </c>
      <c r="F37" s="263">
        <v>64</v>
      </c>
      <c r="G37" s="263">
        <v>64</v>
      </c>
      <c r="H37" s="263">
        <v>20</v>
      </c>
      <c r="I37" s="326">
        <f t="shared" si="6"/>
        <v>44</v>
      </c>
      <c r="J37" s="263">
        <f t="shared" si="7"/>
        <v>31.25</v>
      </c>
    </row>
    <row r="38" spans="1:10">
      <c r="A38" s="309"/>
      <c r="B38" s="284"/>
      <c r="C38" s="309"/>
      <c r="D38" s="284" t="s">
        <v>279</v>
      </c>
      <c r="E38" s="281">
        <v>425414445</v>
      </c>
      <c r="F38" s="263">
        <v>457300000</v>
      </c>
      <c r="G38" s="263">
        <v>457300000</v>
      </c>
      <c r="H38" s="263">
        <v>145402215</v>
      </c>
      <c r="I38" s="326">
        <f t="shared" si="6"/>
        <v>311897785</v>
      </c>
      <c r="J38" s="263">
        <f t="shared" si="7"/>
        <v>31.795804723376342</v>
      </c>
    </row>
    <row r="39" spans="1:10" ht="36">
      <c r="A39" s="309" t="s">
        <v>460</v>
      </c>
      <c r="B39" s="284" t="s">
        <v>282</v>
      </c>
      <c r="C39" s="309"/>
      <c r="D39" s="284" t="s">
        <v>283</v>
      </c>
      <c r="E39" s="281">
        <v>309</v>
      </c>
      <c r="F39" s="263">
        <v>344</v>
      </c>
      <c r="G39" s="263">
        <v>344</v>
      </c>
      <c r="H39" s="263">
        <v>95</v>
      </c>
      <c r="I39" s="326">
        <f t="shared" si="6"/>
        <v>249</v>
      </c>
      <c r="J39" s="263">
        <f t="shared" si="7"/>
        <v>27.61627906976744</v>
      </c>
    </row>
    <row r="40" spans="1:10">
      <c r="A40" s="309"/>
      <c r="B40" s="284"/>
      <c r="C40" s="309"/>
      <c r="D40" s="284" t="s">
        <v>279</v>
      </c>
      <c r="E40" s="281">
        <v>341134800</v>
      </c>
      <c r="F40" s="263">
        <v>432935000</v>
      </c>
      <c r="G40" s="263">
        <v>432935000</v>
      </c>
      <c r="H40" s="263">
        <v>119882000</v>
      </c>
      <c r="I40" s="326">
        <f t="shared" si="6"/>
        <v>313053000</v>
      </c>
      <c r="J40" s="263">
        <f t="shared" si="7"/>
        <v>27.690530911106748</v>
      </c>
    </row>
    <row r="41" spans="1:10" ht="36">
      <c r="A41" s="309" t="s">
        <v>461</v>
      </c>
      <c r="B41" s="284" t="s">
        <v>284</v>
      </c>
      <c r="C41" s="309"/>
      <c r="D41" s="284" t="s">
        <v>283</v>
      </c>
      <c r="E41" s="281">
        <v>8</v>
      </c>
      <c r="F41" s="263">
        <v>12</v>
      </c>
      <c r="G41" s="263">
        <v>12</v>
      </c>
      <c r="H41" s="263">
        <v>0</v>
      </c>
      <c r="I41" s="326">
        <f t="shared" si="6"/>
        <v>12</v>
      </c>
      <c r="J41" s="263">
        <f t="shared" si="7"/>
        <v>0</v>
      </c>
    </row>
    <row r="42" spans="1:10">
      <c r="A42" s="309"/>
      <c r="B42" s="284"/>
      <c r="C42" s="309"/>
      <c r="D42" s="319" t="s">
        <v>279</v>
      </c>
      <c r="E42" s="281">
        <v>7800000</v>
      </c>
      <c r="F42" s="263">
        <v>15000000</v>
      </c>
      <c r="G42" s="263">
        <v>15000000</v>
      </c>
      <c r="H42" s="263">
        <v>0</v>
      </c>
      <c r="I42" s="326">
        <f t="shared" si="6"/>
        <v>15000000</v>
      </c>
      <c r="J42" s="263">
        <f t="shared" si="7"/>
        <v>0</v>
      </c>
    </row>
    <row r="43" spans="1:10" ht="24">
      <c r="A43" s="309" t="s">
        <v>198</v>
      </c>
      <c r="B43" s="284" t="s">
        <v>285</v>
      </c>
      <c r="C43" s="309"/>
      <c r="D43" s="319" t="s">
        <v>286</v>
      </c>
      <c r="E43" s="281">
        <v>0</v>
      </c>
      <c r="F43" s="263">
        <v>1</v>
      </c>
      <c r="G43" s="263">
        <v>1</v>
      </c>
      <c r="H43" s="263">
        <v>1</v>
      </c>
      <c r="I43" s="263">
        <v>0</v>
      </c>
      <c r="J43" s="263">
        <f t="shared" si="7"/>
        <v>100</v>
      </c>
    </row>
    <row r="44" spans="1:10">
      <c r="A44" s="309"/>
      <c r="B44" s="284"/>
      <c r="C44" s="309"/>
      <c r="D44" s="319" t="s">
        <v>279</v>
      </c>
      <c r="E44" s="281">
        <v>0</v>
      </c>
      <c r="F44" s="263">
        <v>2241000000</v>
      </c>
      <c r="G44" s="263">
        <v>2241000000</v>
      </c>
      <c r="H44" s="263">
        <v>461971070</v>
      </c>
      <c r="I44" s="326">
        <f t="shared" si="6"/>
        <v>1779028930</v>
      </c>
      <c r="J44" s="263">
        <f t="shared" si="7"/>
        <v>20.614505577867025</v>
      </c>
    </row>
    <row r="45" spans="1:10" ht="36">
      <c r="A45" s="309" t="s">
        <v>124</v>
      </c>
      <c r="B45" s="289" t="s">
        <v>479</v>
      </c>
      <c r="C45" s="309"/>
      <c r="D45" s="284" t="s">
        <v>287</v>
      </c>
      <c r="E45" s="281">
        <v>0</v>
      </c>
      <c r="F45" s="263">
        <v>1583</v>
      </c>
      <c r="G45" s="263">
        <v>1583</v>
      </c>
      <c r="H45" s="263">
        <v>0</v>
      </c>
      <c r="I45" s="326">
        <f t="shared" si="6"/>
        <v>1583</v>
      </c>
      <c r="J45" s="263">
        <f t="shared" si="7"/>
        <v>0</v>
      </c>
    </row>
    <row r="46" spans="1:10">
      <c r="A46" s="309"/>
      <c r="B46" s="284"/>
      <c r="C46" s="309"/>
      <c r="D46" s="319" t="s">
        <v>279</v>
      </c>
      <c r="E46" s="281">
        <v>0</v>
      </c>
      <c r="F46" s="263">
        <v>4000000</v>
      </c>
      <c r="G46" s="263">
        <v>4000000</v>
      </c>
      <c r="H46" s="263">
        <v>0</v>
      </c>
      <c r="I46" s="326">
        <f t="shared" si="6"/>
        <v>4000000</v>
      </c>
      <c r="J46" s="263">
        <f t="shared" si="7"/>
        <v>0</v>
      </c>
    </row>
    <row r="47" spans="1:10" ht="37.5" customHeight="1">
      <c r="A47" s="309" t="s">
        <v>127</v>
      </c>
      <c r="B47" s="284" t="s">
        <v>128</v>
      </c>
      <c r="C47" s="309"/>
      <c r="D47" s="284" t="s">
        <v>288</v>
      </c>
      <c r="E47" s="281">
        <v>48</v>
      </c>
      <c r="F47" s="263">
        <v>0</v>
      </c>
      <c r="G47" s="263">
        <v>0</v>
      </c>
      <c r="H47" s="263">
        <v>0</v>
      </c>
      <c r="I47" s="263">
        <v>0</v>
      </c>
      <c r="J47" s="263" t="e">
        <f t="shared" si="7"/>
        <v>#DIV/0!</v>
      </c>
    </row>
    <row r="48" spans="1:10">
      <c r="A48" s="309"/>
      <c r="B48" s="284"/>
      <c r="C48" s="309"/>
      <c r="D48" s="319" t="s">
        <v>279</v>
      </c>
      <c r="E48" s="281">
        <v>122000</v>
      </c>
      <c r="F48" s="263">
        <v>0</v>
      </c>
      <c r="G48" s="263">
        <v>0</v>
      </c>
      <c r="H48" s="263">
        <v>0</v>
      </c>
      <c r="I48" s="263">
        <v>0</v>
      </c>
      <c r="J48" s="263" t="e">
        <f t="shared" si="7"/>
        <v>#DIV/0!</v>
      </c>
    </row>
    <row r="49" spans="1:10" ht="36">
      <c r="A49" s="290" t="s">
        <v>452</v>
      </c>
      <c r="B49" s="291" t="s">
        <v>453</v>
      </c>
      <c r="C49" s="309"/>
      <c r="D49" s="284" t="s">
        <v>288</v>
      </c>
      <c r="E49" s="281">
        <v>0</v>
      </c>
      <c r="F49" s="263">
        <v>396</v>
      </c>
      <c r="G49" s="263">
        <v>396</v>
      </c>
      <c r="H49" s="263">
        <v>0</v>
      </c>
      <c r="I49" s="326">
        <f t="shared" ref="I49:I52" si="8">G49-H49</f>
        <v>396</v>
      </c>
      <c r="J49" s="263">
        <f t="shared" ref="J49:J52" si="9">H49/G49*100</f>
        <v>0</v>
      </c>
    </row>
    <row r="50" spans="1:10">
      <c r="A50" s="321"/>
      <c r="B50" s="321"/>
      <c r="C50" s="309"/>
      <c r="D50" s="319" t="s">
        <v>279</v>
      </c>
      <c r="E50" s="281">
        <v>0</v>
      </c>
      <c r="F50" s="263">
        <v>1000000</v>
      </c>
      <c r="G50" s="263">
        <v>1000000</v>
      </c>
      <c r="H50" s="263">
        <v>0</v>
      </c>
      <c r="I50" s="326">
        <f t="shared" si="8"/>
        <v>1000000</v>
      </c>
      <c r="J50" s="263">
        <f t="shared" si="9"/>
        <v>0</v>
      </c>
    </row>
    <row r="51" spans="1:10" ht="36">
      <c r="A51" s="290" t="s">
        <v>450</v>
      </c>
      <c r="B51" s="292" t="s">
        <v>451</v>
      </c>
      <c r="C51" s="309"/>
      <c r="D51" s="284" t="s">
        <v>288</v>
      </c>
      <c r="E51" s="281">
        <v>0</v>
      </c>
      <c r="F51" s="263">
        <v>396</v>
      </c>
      <c r="G51" s="263">
        <v>396</v>
      </c>
      <c r="H51" s="263"/>
      <c r="I51" s="326">
        <f t="shared" si="8"/>
        <v>396</v>
      </c>
      <c r="J51" s="263">
        <f t="shared" si="9"/>
        <v>0</v>
      </c>
    </row>
    <row r="52" spans="1:10">
      <c r="A52" s="309"/>
      <c r="B52" s="284"/>
      <c r="C52" s="309"/>
      <c r="D52" s="319" t="s">
        <v>279</v>
      </c>
      <c r="E52" s="281">
        <v>0</v>
      </c>
      <c r="F52" s="263">
        <v>1000000</v>
      </c>
      <c r="G52" s="263">
        <v>1000000</v>
      </c>
      <c r="H52" s="263">
        <v>0</v>
      </c>
      <c r="I52" s="326">
        <f t="shared" si="8"/>
        <v>1000000</v>
      </c>
      <c r="J52" s="263">
        <f t="shared" si="9"/>
        <v>0</v>
      </c>
    </row>
    <row r="53" spans="1:10" ht="48">
      <c r="A53" s="309" t="s">
        <v>129</v>
      </c>
      <c r="B53" s="284" t="s">
        <v>130</v>
      </c>
      <c r="C53" s="309"/>
      <c r="D53" s="284" t="s">
        <v>289</v>
      </c>
      <c r="E53" s="281">
        <v>17</v>
      </c>
      <c r="F53" s="263">
        <v>1035</v>
      </c>
      <c r="G53" s="263">
        <v>1035</v>
      </c>
      <c r="H53" s="263"/>
      <c r="I53" s="326">
        <f t="shared" si="6"/>
        <v>1035</v>
      </c>
      <c r="J53" s="263">
        <f t="shared" si="7"/>
        <v>0</v>
      </c>
    </row>
    <row r="54" spans="1:10">
      <c r="A54" s="309"/>
      <c r="B54" s="284"/>
      <c r="C54" s="309"/>
      <c r="D54" s="319" t="s">
        <v>279</v>
      </c>
      <c r="E54" s="281">
        <v>1234511</v>
      </c>
      <c r="F54" s="263">
        <v>73382000</v>
      </c>
      <c r="G54" s="263">
        <v>73382000</v>
      </c>
      <c r="H54" s="263">
        <v>0</v>
      </c>
      <c r="I54" s="326">
        <f t="shared" si="6"/>
        <v>73382000</v>
      </c>
      <c r="J54" s="263">
        <f t="shared" si="7"/>
        <v>0</v>
      </c>
    </row>
    <row r="55" spans="1:10" ht="36">
      <c r="A55" s="309" t="s">
        <v>131</v>
      </c>
      <c r="B55" s="284" t="s">
        <v>132</v>
      </c>
      <c r="C55" s="309"/>
      <c r="D55" s="319" t="s">
        <v>290</v>
      </c>
      <c r="E55" s="281">
        <v>0</v>
      </c>
      <c r="F55" s="263">
        <v>1</v>
      </c>
      <c r="G55" s="263">
        <v>1</v>
      </c>
      <c r="H55" s="263"/>
      <c r="I55" s="326">
        <f t="shared" si="6"/>
        <v>1</v>
      </c>
      <c r="J55" s="263">
        <f t="shared" si="7"/>
        <v>0</v>
      </c>
    </row>
    <row r="56" spans="1:10">
      <c r="A56" s="309"/>
      <c r="B56" s="284"/>
      <c r="C56" s="309"/>
      <c r="D56" s="319" t="s">
        <v>279</v>
      </c>
      <c r="E56" s="281">
        <v>0</v>
      </c>
      <c r="F56" s="263">
        <v>1500000</v>
      </c>
      <c r="G56" s="263">
        <v>1500000</v>
      </c>
      <c r="H56" s="263">
        <v>0</v>
      </c>
      <c r="I56" s="326">
        <f t="shared" si="6"/>
        <v>1500000</v>
      </c>
      <c r="J56" s="263">
        <f t="shared" si="7"/>
        <v>0</v>
      </c>
    </row>
    <row r="57" spans="1:10" ht="36">
      <c r="A57" s="309" t="s">
        <v>135</v>
      </c>
      <c r="B57" s="284" t="s">
        <v>291</v>
      </c>
      <c r="C57" s="309"/>
      <c r="D57" s="319" t="s">
        <v>290</v>
      </c>
      <c r="E57" s="281">
        <v>0</v>
      </c>
      <c r="F57" s="263">
        <v>1</v>
      </c>
      <c r="G57" s="263">
        <v>1</v>
      </c>
      <c r="H57" s="263"/>
      <c r="I57" s="326">
        <f t="shared" si="6"/>
        <v>1</v>
      </c>
      <c r="J57" s="263">
        <f t="shared" si="7"/>
        <v>0</v>
      </c>
    </row>
    <row r="58" spans="1:10">
      <c r="A58" s="309"/>
      <c r="B58" s="284"/>
      <c r="C58" s="309"/>
      <c r="D58" s="319" t="s">
        <v>279</v>
      </c>
      <c r="E58" s="281">
        <v>0</v>
      </c>
      <c r="F58" s="263">
        <v>273000</v>
      </c>
      <c r="G58" s="263">
        <v>273000</v>
      </c>
      <c r="H58" s="263">
        <v>0</v>
      </c>
      <c r="I58" s="326">
        <f t="shared" si="6"/>
        <v>273000</v>
      </c>
      <c r="J58" s="263">
        <f t="shared" si="7"/>
        <v>0</v>
      </c>
    </row>
    <row r="59" spans="1:10" ht="24">
      <c r="A59" s="293" t="s">
        <v>137</v>
      </c>
      <c r="B59" s="294" t="s">
        <v>138</v>
      </c>
      <c r="C59" s="309"/>
      <c r="D59" s="319" t="s">
        <v>290</v>
      </c>
      <c r="E59" s="281">
        <v>0</v>
      </c>
      <c r="F59" s="263">
        <v>1</v>
      </c>
      <c r="G59" s="263">
        <v>1</v>
      </c>
      <c r="H59" s="263"/>
      <c r="I59" s="326">
        <f t="shared" ref="I59:I60" si="10">G59-H59</f>
        <v>1</v>
      </c>
      <c r="J59" s="263">
        <f t="shared" ref="J59:J61" si="11">H59/G59*100</f>
        <v>0</v>
      </c>
    </row>
    <row r="60" spans="1:10">
      <c r="A60" s="309"/>
      <c r="B60" s="284"/>
      <c r="C60" s="309"/>
      <c r="D60" s="319" t="s">
        <v>279</v>
      </c>
      <c r="E60" s="281">
        <v>0</v>
      </c>
      <c r="F60" s="263">
        <v>54000</v>
      </c>
      <c r="G60" s="263">
        <v>54000</v>
      </c>
      <c r="H60" s="263">
        <v>0</v>
      </c>
      <c r="I60" s="326">
        <f t="shared" si="10"/>
        <v>54000</v>
      </c>
      <c r="J60" s="263">
        <f t="shared" si="11"/>
        <v>0</v>
      </c>
    </row>
    <row r="61" spans="1:10" ht="24">
      <c r="A61" s="309" t="s">
        <v>137</v>
      </c>
      <c r="B61" s="284" t="s">
        <v>138</v>
      </c>
      <c r="C61" s="309"/>
      <c r="D61" s="319" t="s">
        <v>290</v>
      </c>
      <c r="E61" s="281">
        <v>0</v>
      </c>
      <c r="F61" s="263">
        <v>1</v>
      </c>
      <c r="G61" s="263">
        <v>1</v>
      </c>
      <c r="H61" s="263">
        <v>1</v>
      </c>
      <c r="I61" s="263">
        <v>0</v>
      </c>
      <c r="J61" s="263">
        <f t="shared" si="11"/>
        <v>100</v>
      </c>
    </row>
    <row r="62" spans="1:10">
      <c r="A62" s="309"/>
      <c r="B62" s="284"/>
      <c r="C62" s="309"/>
      <c r="D62" s="319" t="s">
        <v>279</v>
      </c>
      <c r="E62" s="281">
        <v>0</v>
      </c>
      <c r="F62" s="263">
        <v>376000</v>
      </c>
      <c r="G62" s="263">
        <v>376000</v>
      </c>
      <c r="H62" s="263">
        <v>375748</v>
      </c>
      <c r="I62" s="326">
        <f t="shared" si="6"/>
        <v>252</v>
      </c>
      <c r="J62" s="263">
        <f t="shared" si="7"/>
        <v>99.932978723404247</v>
      </c>
    </row>
    <row r="63" spans="1:10" ht="24">
      <c r="A63" s="309" t="s">
        <v>139</v>
      </c>
      <c r="B63" s="284" t="s">
        <v>140</v>
      </c>
      <c r="C63" s="309"/>
      <c r="D63" s="319" t="s">
        <v>290</v>
      </c>
      <c r="E63" s="281">
        <v>1</v>
      </c>
      <c r="F63" s="263">
        <v>1</v>
      </c>
      <c r="G63" s="263">
        <v>1</v>
      </c>
      <c r="H63" s="263">
        <v>1</v>
      </c>
      <c r="I63" s="263">
        <v>0</v>
      </c>
      <c r="J63" s="263">
        <f t="shared" si="7"/>
        <v>100</v>
      </c>
    </row>
    <row r="64" spans="1:10">
      <c r="A64" s="309"/>
      <c r="B64" s="284"/>
      <c r="C64" s="309"/>
      <c r="D64" s="319" t="s">
        <v>279</v>
      </c>
      <c r="E64" s="281">
        <v>500000</v>
      </c>
      <c r="F64" s="263">
        <v>676600</v>
      </c>
      <c r="G64" s="263">
        <v>676600</v>
      </c>
      <c r="H64" s="263">
        <v>675038</v>
      </c>
      <c r="I64" s="326">
        <f t="shared" si="6"/>
        <v>1562</v>
      </c>
      <c r="J64" s="263">
        <f t="shared" si="7"/>
        <v>99.769139816730714</v>
      </c>
    </row>
    <row r="65" spans="1:10" ht="24">
      <c r="A65" s="309" t="s">
        <v>141</v>
      </c>
      <c r="B65" s="284" t="s">
        <v>142</v>
      </c>
      <c r="C65" s="309"/>
      <c r="D65" s="319" t="s">
        <v>292</v>
      </c>
      <c r="E65" s="281">
        <v>905</v>
      </c>
      <c r="F65" s="263">
        <v>1464</v>
      </c>
      <c r="G65" s="263">
        <v>1464</v>
      </c>
      <c r="H65" s="263">
        <v>1460</v>
      </c>
      <c r="I65" s="326">
        <f t="shared" si="6"/>
        <v>4</v>
      </c>
      <c r="J65" s="263">
        <f t="shared" si="7"/>
        <v>99.726775956284158</v>
      </c>
    </row>
    <row r="66" spans="1:10">
      <c r="A66" s="309"/>
      <c r="B66" s="284"/>
      <c r="C66" s="309"/>
      <c r="D66" s="319" t="s">
        <v>279</v>
      </c>
      <c r="E66" s="281">
        <v>65513793</v>
      </c>
      <c r="F66" s="263">
        <v>105817000</v>
      </c>
      <c r="G66" s="263">
        <v>105817000</v>
      </c>
      <c r="H66" s="263">
        <v>105531634</v>
      </c>
      <c r="I66" s="326">
        <f t="shared" si="6"/>
        <v>285366</v>
      </c>
      <c r="J66" s="263">
        <f t="shared" si="7"/>
        <v>99.730321214927656</v>
      </c>
    </row>
    <row r="67" spans="1:10" ht="36">
      <c r="A67" s="309" t="s">
        <v>143</v>
      </c>
      <c r="B67" s="284" t="s">
        <v>144</v>
      </c>
      <c r="C67" s="309"/>
      <c r="D67" s="319" t="s">
        <v>293</v>
      </c>
      <c r="E67" s="281">
        <v>0</v>
      </c>
      <c r="F67" s="263">
        <v>1</v>
      </c>
      <c r="G67" s="263">
        <v>1</v>
      </c>
      <c r="H67" s="263">
        <v>0</v>
      </c>
      <c r="I67" s="326">
        <f t="shared" si="6"/>
        <v>1</v>
      </c>
      <c r="J67" s="263">
        <f t="shared" si="7"/>
        <v>0</v>
      </c>
    </row>
    <row r="68" spans="1:10">
      <c r="A68" s="309"/>
      <c r="B68" s="284"/>
      <c r="C68" s="309"/>
      <c r="D68" s="319" t="s">
        <v>279</v>
      </c>
      <c r="E68" s="281">
        <v>0</v>
      </c>
      <c r="F68" s="263">
        <v>3494000</v>
      </c>
      <c r="G68" s="263">
        <v>3494000</v>
      </c>
      <c r="H68" s="263">
        <v>0</v>
      </c>
      <c r="I68" s="326">
        <f t="shared" si="6"/>
        <v>3494000</v>
      </c>
      <c r="J68" s="263">
        <f t="shared" si="7"/>
        <v>0</v>
      </c>
    </row>
    <row r="69" spans="1:10" ht="36">
      <c r="A69" s="309" t="s">
        <v>145</v>
      </c>
      <c r="B69" s="284" t="s">
        <v>294</v>
      </c>
      <c r="C69" s="309"/>
      <c r="D69" s="319" t="s">
        <v>290</v>
      </c>
      <c r="E69" s="281">
        <v>1</v>
      </c>
      <c r="F69" s="263">
        <v>1</v>
      </c>
      <c r="G69" s="263">
        <v>1</v>
      </c>
      <c r="H69" s="263">
        <v>0</v>
      </c>
      <c r="I69" s="326">
        <f t="shared" si="6"/>
        <v>1</v>
      </c>
      <c r="J69" s="263">
        <f t="shared" si="7"/>
        <v>0</v>
      </c>
    </row>
    <row r="70" spans="1:10">
      <c r="A70" s="309"/>
      <c r="B70" s="284"/>
      <c r="C70" s="309"/>
      <c r="D70" s="319" t="s">
        <v>279</v>
      </c>
      <c r="E70" s="281">
        <v>910000</v>
      </c>
      <c r="F70" s="263">
        <v>913600</v>
      </c>
      <c r="G70" s="263">
        <v>913600</v>
      </c>
      <c r="H70" s="263">
        <v>0</v>
      </c>
      <c r="I70" s="326">
        <f t="shared" si="6"/>
        <v>913600</v>
      </c>
      <c r="J70" s="263">
        <f t="shared" si="7"/>
        <v>0</v>
      </c>
    </row>
    <row r="71" spans="1:10" ht="36.75">
      <c r="A71" s="295" t="s">
        <v>456</v>
      </c>
      <c r="B71" s="296" t="s">
        <v>457</v>
      </c>
      <c r="C71" s="309"/>
      <c r="D71" s="319" t="s">
        <v>290</v>
      </c>
      <c r="E71" s="281">
        <v>0</v>
      </c>
      <c r="F71" s="263">
        <v>1</v>
      </c>
      <c r="G71" s="263">
        <v>1</v>
      </c>
      <c r="H71" s="263">
        <v>0</v>
      </c>
      <c r="I71" s="326">
        <f t="shared" ref="I71:I72" si="12">G71-H71</f>
        <v>1</v>
      </c>
      <c r="J71" s="263">
        <f t="shared" ref="J71:J73" si="13">H71/G71*100</f>
        <v>0</v>
      </c>
    </row>
    <row r="72" spans="1:10">
      <c r="A72" s="309"/>
      <c r="B72" s="284"/>
      <c r="C72" s="309"/>
      <c r="D72" s="319" t="s">
        <v>279</v>
      </c>
      <c r="E72" s="281">
        <v>0</v>
      </c>
      <c r="F72" s="263">
        <v>235000</v>
      </c>
      <c r="G72" s="263">
        <v>235000</v>
      </c>
      <c r="H72" s="263">
        <v>0</v>
      </c>
      <c r="I72" s="326">
        <f t="shared" si="12"/>
        <v>235000</v>
      </c>
      <c r="J72" s="263">
        <f t="shared" si="13"/>
        <v>0</v>
      </c>
    </row>
    <row r="73" spans="1:10" ht="24">
      <c r="A73" s="309" t="s">
        <v>147</v>
      </c>
      <c r="B73" s="284" t="s">
        <v>148</v>
      </c>
      <c r="C73" s="309"/>
      <c r="D73" s="319" t="s">
        <v>295</v>
      </c>
      <c r="E73" s="281">
        <v>434</v>
      </c>
      <c r="F73" s="263">
        <v>0</v>
      </c>
      <c r="G73" s="263">
        <v>0</v>
      </c>
      <c r="H73" s="263">
        <v>0</v>
      </c>
      <c r="I73" s="263">
        <v>0</v>
      </c>
      <c r="J73" s="263" t="e">
        <f t="shared" si="13"/>
        <v>#DIV/0!</v>
      </c>
    </row>
    <row r="74" spans="1:10">
      <c r="A74" s="309"/>
      <c r="B74" s="284"/>
      <c r="C74" s="309"/>
      <c r="D74" s="319" t="s">
        <v>279</v>
      </c>
      <c r="E74" s="281">
        <v>35931970</v>
      </c>
      <c r="F74" s="263">
        <v>0</v>
      </c>
      <c r="G74" s="263">
        <v>0</v>
      </c>
      <c r="H74" s="263">
        <v>0</v>
      </c>
      <c r="I74" s="263">
        <v>0</v>
      </c>
      <c r="J74" s="263" t="e">
        <f t="shared" si="7"/>
        <v>#DIV/0!</v>
      </c>
    </row>
    <row r="75" spans="1:10" ht="24">
      <c r="A75" s="309" t="s">
        <v>151</v>
      </c>
      <c r="B75" s="284" t="s">
        <v>152</v>
      </c>
      <c r="C75" s="309"/>
      <c r="D75" s="319" t="s">
        <v>290</v>
      </c>
      <c r="E75" s="281">
        <v>1</v>
      </c>
      <c r="F75" s="263">
        <v>0</v>
      </c>
      <c r="G75" s="263">
        <v>0</v>
      </c>
      <c r="H75" s="263">
        <v>0</v>
      </c>
      <c r="I75" s="263">
        <v>0</v>
      </c>
      <c r="J75" s="263" t="e">
        <f t="shared" si="7"/>
        <v>#DIV/0!</v>
      </c>
    </row>
    <row r="76" spans="1:10">
      <c r="A76" s="309"/>
      <c r="B76" s="284"/>
      <c r="C76" s="309"/>
      <c r="D76" s="319" t="s">
        <v>279</v>
      </c>
      <c r="E76" s="281">
        <v>470453</v>
      </c>
      <c r="F76" s="263">
        <v>0</v>
      </c>
      <c r="G76" s="263">
        <v>0</v>
      </c>
      <c r="H76" s="263">
        <v>0</v>
      </c>
      <c r="I76" s="263">
        <v>0</v>
      </c>
      <c r="J76" s="263" t="e">
        <f t="shared" si="7"/>
        <v>#DIV/0!</v>
      </c>
    </row>
    <row r="77" spans="1:10" ht="24.75">
      <c r="A77" s="297" t="s">
        <v>149</v>
      </c>
      <c r="B77" s="305" t="s">
        <v>150</v>
      </c>
      <c r="C77" s="309"/>
      <c r="D77" s="319" t="s">
        <v>290</v>
      </c>
      <c r="E77" s="281">
        <v>1</v>
      </c>
      <c r="F77" s="263">
        <v>0</v>
      </c>
      <c r="G77" s="263">
        <v>0</v>
      </c>
      <c r="H77" s="263">
        <v>0</v>
      </c>
      <c r="I77" s="263">
        <v>0</v>
      </c>
      <c r="J77" s="263" t="e">
        <f t="shared" si="7"/>
        <v>#DIV/0!</v>
      </c>
    </row>
    <row r="78" spans="1:10">
      <c r="A78" s="309"/>
      <c r="B78" s="284"/>
      <c r="C78" s="309"/>
      <c r="D78" s="319" t="s">
        <v>279</v>
      </c>
      <c r="E78" s="281">
        <v>74400</v>
      </c>
      <c r="F78" s="263">
        <v>0</v>
      </c>
      <c r="G78" s="263">
        <v>0</v>
      </c>
      <c r="H78" s="263">
        <v>0</v>
      </c>
      <c r="I78" s="263">
        <v>0</v>
      </c>
      <c r="J78" s="263" t="e">
        <f t="shared" si="7"/>
        <v>#DIV/0!</v>
      </c>
    </row>
    <row r="79" spans="1:10" ht="24">
      <c r="A79" s="309" t="s">
        <v>158</v>
      </c>
      <c r="B79" s="284" t="s">
        <v>296</v>
      </c>
      <c r="C79" s="309"/>
      <c r="D79" s="319" t="s">
        <v>290</v>
      </c>
      <c r="E79" s="281">
        <v>0</v>
      </c>
      <c r="F79" s="263">
        <v>1</v>
      </c>
      <c r="G79" s="263">
        <v>1</v>
      </c>
      <c r="H79" s="263">
        <v>0</v>
      </c>
      <c r="I79" s="326">
        <f t="shared" si="6"/>
        <v>1</v>
      </c>
      <c r="J79" s="263">
        <f t="shared" si="7"/>
        <v>0</v>
      </c>
    </row>
    <row r="80" spans="1:10">
      <c r="A80" s="309"/>
      <c r="B80" s="284"/>
      <c r="C80" s="309"/>
      <c r="D80" s="319" t="s">
        <v>279</v>
      </c>
      <c r="E80" s="281">
        <v>0</v>
      </c>
      <c r="F80" s="263">
        <v>5330000</v>
      </c>
      <c r="G80" s="263">
        <v>5330000</v>
      </c>
      <c r="H80" s="263">
        <v>0</v>
      </c>
      <c r="I80" s="326">
        <f t="shared" si="6"/>
        <v>5330000</v>
      </c>
      <c r="J80" s="263">
        <f t="shared" si="7"/>
        <v>0</v>
      </c>
    </row>
    <row r="81" spans="1:10" ht="36">
      <c r="A81" s="309" t="s">
        <v>155</v>
      </c>
      <c r="B81" s="284" t="s">
        <v>156</v>
      </c>
      <c r="C81" s="309"/>
      <c r="D81" s="319" t="s">
        <v>290</v>
      </c>
      <c r="E81" s="281">
        <v>1</v>
      </c>
      <c r="F81" s="263">
        <v>0</v>
      </c>
      <c r="G81" s="263">
        <v>0</v>
      </c>
      <c r="H81" s="263">
        <v>0</v>
      </c>
      <c r="I81" s="263">
        <v>0</v>
      </c>
      <c r="J81" s="263" t="e">
        <f t="shared" si="7"/>
        <v>#DIV/0!</v>
      </c>
    </row>
    <row r="82" spans="1:10">
      <c r="A82" s="309"/>
      <c r="B82" s="284"/>
      <c r="C82" s="309"/>
      <c r="D82" s="319" t="s">
        <v>279</v>
      </c>
      <c r="E82" s="281">
        <v>369877</v>
      </c>
      <c r="F82" s="263">
        <v>0</v>
      </c>
      <c r="G82" s="263">
        <v>0</v>
      </c>
      <c r="H82" s="263">
        <v>0</v>
      </c>
      <c r="I82" s="263">
        <v>0</v>
      </c>
      <c r="J82" s="263" t="e">
        <f t="shared" si="7"/>
        <v>#DIV/0!</v>
      </c>
    </row>
    <row r="83" spans="1:10" ht="36">
      <c r="A83" s="309" t="s">
        <v>157</v>
      </c>
      <c r="B83" s="284" t="s">
        <v>297</v>
      </c>
      <c r="C83" s="309"/>
      <c r="D83" s="319" t="s">
        <v>290</v>
      </c>
      <c r="E83" s="281">
        <v>1</v>
      </c>
      <c r="F83" s="263">
        <v>0</v>
      </c>
      <c r="G83" s="263">
        <v>0</v>
      </c>
      <c r="H83" s="263">
        <v>0</v>
      </c>
      <c r="I83" s="263">
        <v>0</v>
      </c>
      <c r="J83" s="263" t="e">
        <f t="shared" si="7"/>
        <v>#DIV/0!</v>
      </c>
    </row>
    <row r="84" spans="1:10">
      <c r="A84" s="309"/>
      <c r="B84" s="284"/>
      <c r="C84" s="309"/>
      <c r="D84" s="319" t="s">
        <v>279</v>
      </c>
      <c r="E84" s="281">
        <v>208340</v>
      </c>
      <c r="F84" s="263">
        <v>0</v>
      </c>
      <c r="G84" s="263">
        <v>0</v>
      </c>
      <c r="H84" s="263">
        <v>0</v>
      </c>
      <c r="I84" s="263">
        <v>0</v>
      </c>
      <c r="J84" s="263" t="e">
        <f t="shared" si="7"/>
        <v>#DIV/0!</v>
      </c>
    </row>
    <row r="85" spans="1:10" ht="36">
      <c r="A85" s="309" t="s">
        <v>159</v>
      </c>
      <c r="B85" s="284" t="s">
        <v>298</v>
      </c>
      <c r="C85" s="309"/>
      <c r="D85" s="284" t="s">
        <v>299</v>
      </c>
      <c r="E85" s="281">
        <v>1258</v>
      </c>
      <c r="F85" s="263">
        <v>699</v>
      </c>
      <c r="G85" s="263">
        <v>699</v>
      </c>
      <c r="H85" s="263">
        <v>692</v>
      </c>
      <c r="I85" s="326">
        <f t="shared" si="6"/>
        <v>7</v>
      </c>
      <c r="J85" s="263">
        <f t="shared" si="7"/>
        <v>98.998569384835477</v>
      </c>
    </row>
    <row r="86" spans="1:10">
      <c r="A86" s="309"/>
      <c r="B86" s="284"/>
      <c r="C86" s="309"/>
      <c r="D86" s="319" t="s">
        <v>279</v>
      </c>
      <c r="E86" s="281">
        <v>91894218</v>
      </c>
      <c r="F86" s="263">
        <v>51125000</v>
      </c>
      <c r="G86" s="263">
        <v>51125000</v>
      </c>
      <c r="H86" s="263">
        <v>50638499</v>
      </c>
      <c r="I86" s="326">
        <f t="shared" si="6"/>
        <v>486501</v>
      </c>
      <c r="J86" s="263">
        <f t="shared" si="7"/>
        <v>99.048408801955986</v>
      </c>
    </row>
    <row r="87" spans="1:10" ht="36">
      <c r="A87" s="309" t="s">
        <v>161</v>
      </c>
      <c r="B87" s="284" t="s">
        <v>300</v>
      </c>
      <c r="C87" s="309"/>
      <c r="D87" s="284" t="s">
        <v>299</v>
      </c>
      <c r="E87" s="281">
        <v>542</v>
      </c>
      <c r="F87" s="263">
        <v>0</v>
      </c>
      <c r="G87" s="263">
        <v>0</v>
      </c>
      <c r="H87" s="263">
        <v>0</v>
      </c>
      <c r="I87" s="263">
        <v>0</v>
      </c>
      <c r="J87" s="263" t="e">
        <f t="shared" si="7"/>
        <v>#DIV/0!</v>
      </c>
    </row>
    <row r="88" spans="1:10">
      <c r="A88" s="309"/>
      <c r="B88" s="284"/>
      <c r="C88" s="309"/>
      <c r="D88" s="319" t="s">
        <v>279</v>
      </c>
      <c r="E88" s="281">
        <v>52584526</v>
      </c>
      <c r="F88" s="263">
        <v>0</v>
      </c>
      <c r="G88" s="263">
        <v>0</v>
      </c>
      <c r="H88" s="263">
        <v>0</v>
      </c>
      <c r="I88" s="263">
        <v>0</v>
      </c>
      <c r="J88" s="263" t="e">
        <f t="shared" si="7"/>
        <v>#DIV/0!</v>
      </c>
    </row>
    <row r="89" spans="1:10" ht="36">
      <c r="A89" s="309" t="s">
        <v>167</v>
      </c>
      <c r="B89" s="284" t="s">
        <v>301</v>
      </c>
      <c r="C89" s="309"/>
      <c r="D89" s="284" t="s">
        <v>302</v>
      </c>
      <c r="E89" s="286">
        <v>203</v>
      </c>
      <c r="F89" s="322">
        <v>136</v>
      </c>
      <c r="G89" s="322">
        <v>136</v>
      </c>
      <c r="H89" s="263">
        <v>0</v>
      </c>
      <c r="I89" s="326">
        <f t="shared" si="6"/>
        <v>136</v>
      </c>
      <c r="J89" s="263">
        <f t="shared" si="7"/>
        <v>0</v>
      </c>
    </row>
    <row r="90" spans="1:10">
      <c r="A90" s="309"/>
      <c r="B90" s="284"/>
      <c r="C90" s="309"/>
      <c r="D90" s="319" t="s">
        <v>279</v>
      </c>
      <c r="E90" s="281">
        <v>14102176</v>
      </c>
      <c r="F90" s="263">
        <v>29461000</v>
      </c>
      <c r="G90" s="263">
        <v>29461000</v>
      </c>
      <c r="H90" s="263">
        <v>0</v>
      </c>
      <c r="I90" s="326">
        <f t="shared" si="6"/>
        <v>29461000</v>
      </c>
      <c r="J90" s="263">
        <f t="shared" si="7"/>
        <v>0</v>
      </c>
    </row>
    <row r="91" spans="1:10" ht="48.75">
      <c r="A91" s="297" t="s">
        <v>169</v>
      </c>
      <c r="B91" s="298" t="s">
        <v>170</v>
      </c>
      <c r="C91" s="309"/>
      <c r="D91" s="319" t="s">
        <v>293</v>
      </c>
      <c r="E91" s="281">
        <v>1</v>
      </c>
      <c r="F91" s="263">
        <v>1</v>
      </c>
      <c r="G91" s="263">
        <v>1</v>
      </c>
      <c r="H91" s="263">
        <v>0</v>
      </c>
      <c r="I91" s="326">
        <f>G91-H91</f>
        <v>1</v>
      </c>
      <c r="J91" s="263">
        <f>H91/G91*100</f>
        <v>0</v>
      </c>
    </row>
    <row r="92" spans="1:10">
      <c r="A92" s="309"/>
      <c r="B92" s="284"/>
      <c r="C92" s="309"/>
      <c r="D92" s="319" t="s">
        <v>279</v>
      </c>
      <c r="E92" s="281">
        <v>150000</v>
      </c>
      <c r="F92" s="263">
        <v>571000</v>
      </c>
      <c r="G92" s="263">
        <v>571000</v>
      </c>
      <c r="H92" s="263">
        <v>0</v>
      </c>
      <c r="I92" s="326">
        <f t="shared" ref="I92" si="14">G92-H92</f>
        <v>571000</v>
      </c>
      <c r="J92" s="263">
        <f t="shared" ref="J92" si="15">H92/G92*100</f>
        <v>0</v>
      </c>
    </row>
    <row r="93" spans="1:10" ht="48.75">
      <c r="A93" s="297" t="s">
        <v>192</v>
      </c>
      <c r="B93" s="298" t="s">
        <v>193</v>
      </c>
      <c r="C93" s="309"/>
      <c r="D93" s="319" t="s">
        <v>293</v>
      </c>
      <c r="E93" s="281">
        <v>0</v>
      </c>
      <c r="F93" s="263">
        <v>1</v>
      </c>
      <c r="G93" s="263">
        <v>1</v>
      </c>
      <c r="H93" s="263">
        <v>0</v>
      </c>
      <c r="I93" s="326">
        <f t="shared" ref="I93:I96" si="16">G93-H93</f>
        <v>1</v>
      </c>
      <c r="J93" s="263">
        <f t="shared" ref="J93:J96" si="17">H93/G93*100</f>
        <v>0</v>
      </c>
    </row>
    <row r="94" spans="1:10">
      <c r="A94" s="299"/>
      <c r="B94" s="298"/>
      <c r="C94" s="309"/>
      <c r="D94" s="319" t="s">
        <v>279</v>
      </c>
      <c r="E94" s="281">
        <v>0</v>
      </c>
      <c r="F94" s="263">
        <v>1700000</v>
      </c>
      <c r="G94" s="263">
        <v>1700000</v>
      </c>
      <c r="H94" s="263">
        <v>0</v>
      </c>
      <c r="I94" s="326">
        <f t="shared" si="16"/>
        <v>1700000</v>
      </c>
      <c r="J94" s="263">
        <f t="shared" si="17"/>
        <v>0</v>
      </c>
    </row>
    <row r="95" spans="1:10" ht="48.75">
      <c r="A95" s="299" t="s">
        <v>517</v>
      </c>
      <c r="B95" s="298" t="s">
        <v>459</v>
      </c>
      <c r="C95" s="309"/>
      <c r="D95" s="319" t="s">
        <v>293</v>
      </c>
      <c r="E95" s="281">
        <v>0</v>
      </c>
      <c r="F95" s="263">
        <v>1</v>
      </c>
      <c r="G95" s="263">
        <v>1</v>
      </c>
      <c r="H95" s="263">
        <v>0</v>
      </c>
      <c r="I95" s="326">
        <f t="shared" si="16"/>
        <v>1</v>
      </c>
      <c r="J95" s="263">
        <f t="shared" si="17"/>
        <v>0</v>
      </c>
    </row>
    <row r="96" spans="1:10">
      <c r="A96" s="309"/>
      <c r="B96" s="284"/>
      <c r="C96" s="309"/>
      <c r="D96" s="319" t="s">
        <v>279</v>
      </c>
      <c r="E96" s="281">
        <v>0</v>
      </c>
      <c r="F96" s="263">
        <v>55000</v>
      </c>
      <c r="G96" s="263">
        <v>55000</v>
      </c>
      <c r="H96" s="263">
        <v>0</v>
      </c>
      <c r="I96" s="326">
        <f t="shared" si="16"/>
        <v>55000</v>
      </c>
      <c r="J96" s="263">
        <f t="shared" si="17"/>
        <v>0</v>
      </c>
    </row>
    <row r="97" spans="1:10" ht="24">
      <c r="A97" s="309" t="s">
        <v>163</v>
      </c>
      <c r="B97" s="284" t="s">
        <v>303</v>
      </c>
      <c r="C97" s="309"/>
      <c r="D97" s="319" t="s">
        <v>293</v>
      </c>
      <c r="E97" s="281">
        <v>1</v>
      </c>
      <c r="F97" s="263">
        <v>0</v>
      </c>
      <c r="G97" s="263">
        <v>0</v>
      </c>
      <c r="H97" s="263">
        <v>0</v>
      </c>
      <c r="I97" s="263">
        <v>0</v>
      </c>
      <c r="J97" s="263" t="e">
        <f t="shared" si="7"/>
        <v>#DIV/0!</v>
      </c>
    </row>
    <row r="98" spans="1:10">
      <c r="A98" s="309"/>
      <c r="B98" s="297"/>
      <c r="C98" s="298"/>
      <c r="D98" s="319" t="s">
        <v>279</v>
      </c>
      <c r="E98" s="281">
        <v>1192196</v>
      </c>
      <c r="F98" s="263">
        <v>0</v>
      </c>
      <c r="G98" s="263">
        <v>0</v>
      </c>
      <c r="H98" s="263">
        <v>0</v>
      </c>
      <c r="I98" s="263">
        <v>0</v>
      </c>
      <c r="J98" s="263" t="e">
        <f t="shared" si="7"/>
        <v>#DIV/0!</v>
      </c>
    </row>
    <row r="99" spans="1:10" ht="24">
      <c r="A99" s="309" t="s">
        <v>165</v>
      </c>
      <c r="B99" s="284" t="s">
        <v>304</v>
      </c>
      <c r="C99" s="309"/>
      <c r="D99" s="319" t="s">
        <v>293</v>
      </c>
      <c r="E99" s="281">
        <v>1</v>
      </c>
      <c r="F99" s="263">
        <v>0</v>
      </c>
      <c r="G99" s="263">
        <v>0</v>
      </c>
      <c r="H99" s="263">
        <v>0</v>
      </c>
      <c r="I99" s="263">
        <v>0</v>
      </c>
      <c r="J99" s="263" t="e">
        <f t="shared" si="7"/>
        <v>#DIV/0!</v>
      </c>
    </row>
    <row r="100" spans="1:10">
      <c r="A100" s="309"/>
      <c r="B100" s="284"/>
      <c r="C100" s="309"/>
      <c r="D100" s="319" t="s">
        <v>279</v>
      </c>
      <c r="E100" s="281">
        <v>251555</v>
      </c>
      <c r="F100" s="263">
        <v>0</v>
      </c>
      <c r="G100" s="263">
        <v>0</v>
      </c>
      <c r="H100" s="263">
        <v>0</v>
      </c>
      <c r="I100" s="263">
        <v>0</v>
      </c>
      <c r="J100" s="263" t="e">
        <f t="shared" si="7"/>
        <v>#DIV/0!</v>
      </c>
    </row>
    <row r="101" spans="1:10" ht="24">
      <c r="A101" s="309" t="s">
        <v>171</v>
      </c>
      <c r="B101" s="284" t="s">
        <v>305</v>
      </c>
      <c r="C101" s="309"/>
      <c r="D101" s="319" t="s">
        <v>290</v>
      </c>
      <c r="E101" s="281">
        <v>1</v>
      </c>
      <c r="F101" s="263">
        <v>0</v>
      </c>
      <c r="G101" s="263">
        <v>0</v>
      </c>
      <c r="H101" s="263">
        <v>0</v>
      </c>
      <c r="I101" s="263">
        <v>0</v>
      </c>
      <c r="J101" s="263" t="e">
        <f t="shared" si="7"/>
        <v>#DIV/0!</v>
      </c>
    </row>
    <row r="102" spans="1:10">
      <c r="A102" s="309"/>
      <c r="B102" s="284"/>
      <c r="C102" s="309"/>
      <c r="D102" s="319" t="s">
        <v>279</v>
      </c>
      <c r="E102" s="281">
        <v>77844</v>
      </c>
      <c r="F102" s="263">
        <v>0</v>
      </c>
      <c r="G102" s="263">
        <v>0</v>
      </c>
      <c r="H102" s="263">
        <v>0</v>
      </c>
      <c r="I102" s="263">
        <v>0</v>
      </c>
      <c r="J102" s="263" t="e">
        <f t="shared" si="7"/>
        <v>#DIV/0!</v>
      </c>
    </row>
    <row r="103" spans="1:10">
      <c r="A103" s="309" t="s">
        <v>173</v>
      </c>
      <c r="B103" s="284" t="s">
        <v>306</v>
      </c>
      <c r="C103" s="309"/>
      <c r="D103" s="319" t="s">
        <v>307</v>
      </c>
      <c r="E103" s="281">
        <v>57</v>
      </c>
      <c r="F103" s="263">
        <v>64</v>
      </c>
      <c r="G103" s="263">
        <v>64</v>
      </c>
      <c r="H103" s="263">
        <v>64</v>
      </c>
      <c r="I103" s="263">
        <v>0</v>
      </c>
      <c r="J103" s="263">
        <f t="shared" si="7"/>
        <v>100</v>
      </c>
    </row>
    <row r="104" spans="1:10">
      <c r="A104" s="309"/>
      <c r="B104" s="284"/>
      <c r="C104" s="309"/>
      <c r="D104" s="319" t="s">
        <v>279</v>
      </c>
      <c r="E104" s="281">
        <v>107037072</v>
      </c>
      <c r="F104" s="263">
        <v>119280000</v>
      </c>
      <c r="G104" s="263">
        <v>119280000</v>
      </c>
      <c r="H104" s="263">
        <v>119280000</v>
      </c>
      <c r="I104" s="263">
        <v>0</v>
      </c>
      <c r="J104" s="263">
        <f t="shared" si="7"/>
        <v>100</v>
      </c>
    </row>
    <row r="105" spans="1:10" ht="36.75">
      <c r="A105" s="300" t="s">
        <v>466</v>
      </c>
      <c r="B105" s="292" t="s">
        <v>467</v>
      </c>
      <c r="C105" s="301"/>
      <c r="D105" s="301" t="s">
        <v>307</v>
      </c>
      <c r="E105" s="281">
        <v>0</v>
      </c>
      <c r="F105" s="263">
        <v>23</v>
      </c>
      <c r="G105" s="263">
        <v>23</v>
      </c>
      <c r="H105" s="263">
        <v>0</v>
      </c>
      <c r="I105" s="326">
        <f t="shared" ref="I105:I107" si="18">G105-H105</f>
        <v>23</v>
      </c>
      <c r="J105" s="263">
        <f t="shared" ref="J105:J107" si="19">H105/G105*100</f>
        <v>0</v>
      </c>
    </row>
    <row r="106" spans="1:10">
      <c r="A106" s="309"/>
      <c r="B106" s="284"/>
      <c r="C106" s="309"/>
      <c r="D106" s="319" t="s">
        <v>279</v>
      </c>
      <c r="E106" s="281">
        <v>0</v>
      </c>
      <c r="F106" s="263">
        <v>100000000</v>
      </c>
      <c r="G106" s="263">
        <v>100000000</v>
      </c>
      <c r="H106" s="263">
        <v>0</v>
      </c>
      <c r="I106" s="326">
        <f t="shared" si="18"/>
        <v>100000000</v>
      </c>
      <c r="J106" s="263">
        <f t="shared" si="19"/>
        <v>0</v>
      </c>
    </row>
    <row r="107" spans="1:10" ht="36">
      <c r="A107" s="309" t="s">
        <v>200</v>
      </c>
      <c r="B107" s="284" t="s">
        <v>308</v>
      </c>
      <c r="C107" s="309"/>
      <c r="D107" s="319" t="s">
        <v>309</v>
      </c>
      <c r="E107" s="281">
        <v>357</v>
      </c>
      <c r="F107" s="263">
        <v>242</v>
      </c>
      <c r="G107" s="263">
        <v>242</v>
      </c>
      <c r="H107" s="263">
        <v>0</v>
      </c>
      <c r="I107" s="326">
        <f t="shared" si="18"/>
        <v>242</v>
      </c>
      <c r="J107" s="263">
        <f t="shared" si="19"/>
        <v>0</v>
      </c>
    </row>
    <row r="108" spans="1:10">
      <c r="A108" s="309"/>
      <c r="B108" s="284"/>
      <c r="C108" s="309"/>
      <c r="D108" s="319" t="s">
        <v>279</v>
      </c>
      <c r="E108" s="281">
        <v>22000000</v>
      </c>
      <c r="F108" s="263">
        <v>15000000</v>
      </c>
      <c r="G108" s="263">
        <v>15000000</v>
      </c>
      <c r="H108" s="263">
        <v>0</v>
      </c>
      <c r="I108" s="326">
        <f t="shared" si="6"/>
        <v>15000000</v>
      </c>
      <c r="J108" s="263">
        <f t="shared" si="7"/>
        <v>0</v>
      </c>
    </row>
    <row r="109" spans="1:10" ht="36">
      <c r="A109" s="309" t="s">
        <v>179</v>
      </c>
      <c r="B109" s="284" t="s">
        <v>310</v>
      </c>
      <c r="C109" s="309"/>
      <c r="D109" s="319" t="s">
        <v>290</v>
      </c>
      <c r="E109" s="281">
        <v>0</v>
      </c>
      <c r="F109" s="263">
        <v>1</v>
      </c>
      <c r="G109" s="263">
        <v>1</v>
      </c>
      <c r="H109" s="263">
        <v>0</v>
      </c>
      <c r="I109" s="326">
        <f t="shared" ref="I109:I120" si="20">G109-H109</f>
        <v>1</v>
      </c>
      <c r="J109" s="263">
        <f t="shared" ref="J109:J120" si="21">H109/G109*100</f>
        <v>0</v>
      </c>
    </row>
    <row r="110" spans="1:10">
      <c r="A110" s="309"/>
      <c r="B110" s="284"/>
      <c r="C110" s="309"/>
      <c r="D110" s="319" t="s">
        <v>279</v>
      </c>
      <c r="E110" s="281">
        <v>0</v>
      </c>
      <c r="F110" s="263">
        <v>5000000</v>
      </c>
      <c r="G110" s="263">
        <v>5000000</v>
      </c>
      <c r="H110" s="263">
        <v>0</v>
      </c>
      <c r="I110" s="326">
        <f t="shared" si="20"/>
        <v>5000000</v>
      </c>
      <c r="J110" s="263">
        <f t="shared" si="21"/>
        <v>0</v>
      </c>
    </row>
    <row r="111" spans="1:10" ht="48">
      <c r="A111" s="309" t="s">
        <v>175</v>
      </c>
      <c r="B111" s="284" t="s">
        <v>311</v>
      </c>
      <c r="C111" s="309"/>
      <c r="D111" s="319" t="s">
        <v>290</v>
      </c>
      <c r="E111" s="281">
        <v>1</v>
      </c>
      <c r="F111" s="263">
        <v>0</v>
      </c>
      <c r="G111" s="263">
        <v>0</v>
      </c>
      <c r="H111" s="263">
        <v>0</v>
      </c>
      <c r="I111" s="263">
        <v>0</v>
      </c>
      <c r="J111" s="263" t="e">
        <f t="shared" si="21"/>
        <v>#DIV/0!</v>
      </c>
    </row>
    <row r="112" spans="1:10">
      <c r="A112" s="309"/>
      <c r="B112" s="284"/>
      <c r="C112" s="309"/>
      <c r="D112" s="319" t="s">
        <v>279</v>
      </c>
      <c r="E112" s="281">
        <v>986366</v>
      </c>
      <c r="F112" s="263">
        <v>0</v>
      </c>
      <c r="G112" s="263">
        <v>0</v>
      </c>
      <c r="H112" s="263">
        <v>0</v>
      </c>
      <c r="I112" s="263">
        <v>0</v>
      </c>
      <c r="J112" s="263" t="e">
        <f t="shared" si="21"/>
        <v>#DIV/0!</v>
      </c>
    </row>
    <row r="113" spans="1:10" ht="48">
      <c r="A113" s="309" t="s">
        <v>177</v>
      </c>
      <c r="B113" s="284" t="s">
        <v>312</v>
      </c>
      <c r="C113" s="309"/>
      <c r="D113" s="319" t="s">
        <v>290</v>
      </c>
      <c r="E113" s="281">
        <v>1</v>
      </c>
      <c r="F113" s="263">
        <v>0</v>
      </c>
      <c r="G113" s="263">
        <v>0</v>
      </c>
      <c r="H113" s="263">
        <v>0</v>
      </c>
      <c r="I113" s="263">
        <v>0</v>
      </c>
      <c r="J113" s="263" t="e">
        <f t="shared" si="21"/>
        <v>#DIV/0!</v>
      </c>
    </row>
    <row r="114" spans="1:10">
      <c r="A114" s="309"/>
      <c r="B114" s="284"/>
      <c r="C114" s="309"/>
      <c r="D114" s="319" t="s">
        <v>279</v>
      </c>
      <c r="E114" s="281">
        <v>358797</v>
      </c>
      <c r="F114" s="263">
        <v>0</v>
      </c>
      <c r="G114" s="263">
        <v>0</v>
      </c>
      <c r="H114" s="263">
        <v>0</v>
      </c>
      <c r="I114" s="263">
        <v>0</v>
      </c>
      <c r="J114" s="263" t="e">
        <f t="shared" si="21"/>
        <v>#DIV/0!</v>
      </c>
    </row>
    <row r="115" spans="1:10" ht="24">
      <c r="A115" s="309" t="s">
        <v>475</v>
      </c>
      <c r="B115" s="323" t="s">
        <v>313</v>
      </c>
      <c r="C115" s="309"/>
      <c r="D115" s="319" t="s">
        <v>314</v>
      </c>
      <c r="E115" s="281">
        <v>1273</v>
      </c>
      <c r="F115" s="263">
        <v>1</v>
      </c>
      <c r="G115" s="263">
        <v>1</v>
      </c>
      <c r="H115" s="263">
        <v>1</v>
      </c>
      <c r="I115" s="263">
        <v>0</v>
      </c>
      <c r="J115" s="263">
        <f t="shared" si="21"/>
        <v>100</v>
      </c>
    </row>
    <row r="116" spans="1:10">
      <c r="A116" s="309"/>
      <c r="B116" s="284"/>
      <c r="C116" s="309"/>
      <c r="D116" s="319" t="s">
        <v>279</v>
      </c>
      <c r="E116" s="281">
        <v>78316760</v>
      </c>
      <c r="F116" s="263">
        <v>34000000</v>
      </c>
      <c r="G116" s="263">
        <v>34000000</v>
      </c>
      <c r="H116" s="263">
        <v>16108410</v>
      </c>
      <c r="I116" s="326">
        <f t="shared" si="20"/>
        <v>17891590</v>
      </c>
      <c r="J116" s="263">
        <f t="shared" si="21"/>
        <v>47.377676470588234</v>
      </c>
    </row>
    <row r="117" spans="1:10" ht="36">
      <c r="A117" s="309" t="s">
        <v>125</v>
      </c>
      <c r="B117" s="284" t="s">
        <v>126</v>
      </c>
      <c r="C117" s="309"/>
      <c r="D117" s="319" t="s">
        <v>287</v>
      </c>
      <c r="E117" s="281">
        <v>1462</v>
      </c>
      <c r="F117" s="263">
        <v>0</v>
      </c>
      <c r="G117" s="263">
        <v>0</v>
      </c>
      <c r="H117" s="263">
        <v>0</v>
      </c>
      <c r="I117" s="263">
        <v>0</v>
      </c>
      <c r="J117" s="263" t="e">
        <f t="shared" si="21"/>
        <v>#DIV/0!</v>
      </c>
    </row>
    <row r="118" spans="1:10">
      <c r="A118" s="309"/>
      <c r="B118" s="284"/>
      <c r="C118" s="309"/>
      <c r="D118" s="319" t="s">
        <v>279</v>
      </c>
      <c r="E118" s="281">
        <v>3690000</v>
      </c>
      <c r="F118" s="263">
        <v>0</v>
      </c>
      <c r="G118" s="263">
        <v>0</v>
      </c>
      <c r="H118" s="263">
        <v>0</v>
      </c>
      <c r="I118" s="263">
        <v>0</v>
      </c>
      <c r="J118" s="263" t="e">
        <f t="shared" si="21"/>
        <v>#DIV/0!</v>
      </c>
    </row>
    <row r="119" spans="1:10">
      <c r="A119" s="309" t="s">
        <v>462</v>
      </c>
      <c r="B119" s="284" t="s">
        <v>315</v>
      </c>
      <c r="C119" s="309"/>
      <c r="D119" s="319" t="s">
        <v>283</v>
      </c>
      <c r="E119" s="281">
        <v>440</v>
      </c>
      <c r="F119" s="263">
        <v>355</v>
      </c>
      <c r="G119" s="263">
        <v>355</v>
      </c>
      <c r="H119" s="263">
        <v>0</v>
      </c>
      <c r="I119" s="326">
        <f t="shared" si="20"/>
        <v>355</v>
      </c>
      <c r="J119" s="263">
        <f t="shared" si="21"/>
        <v>0</v>
      </c>
    </row>
    <row r="120" spans="1:10">
      <c r="A120" s="309"/>
      <c r="B120" s="284"/>
      <c r="C120" s="309"/>
      <c r="D120" s="319" t="s">
        <v>279</v>
      </c>
      <c r="E120" s="281">
        <v>19318080</v>
      </c>
      <c r="F120" s="263">
        <v>15638000</v>
      </c>
      <c r="G120" s="263">
        <v>15638000</v>
      </c>
      <c r="H120" s="263">
        <v>0</v>
      </c>
      <c r="I120" s="326">
        <f t="shared" si="20"/>
        <v>15638000</v>
      </c>
      <c r="J120" s="263">
        <f t="shared" si="21"/>
        <v>0</v>
      </c>
    </row>
    <row r="121" spans="1:10" ht="72">
      <c r="A121" s="302" t="s">
        <v>454</v>
      </c>
      <c r="B121" s="303" t="s">
        <v>455</v>
      </c>
      <c r="C121" s="309"/>
      <c r="D121" s="319" t="s">
        <v>290</v>
      </c>
      <c r="E121" s="281">
        <v>0</v>
      </c>
      <c r="F121" s="263">
        <v>1</v>
      </c>
      <c r="G121" s="263">
        <v>1</v>
      </c>
      <c r="H121" s="263">
        <v>0</v>
      </c>
      <c r="I121" s="326">
        <f t="shared" ref="I121:I124" si="22">G121-H121</f>
        <v>1</v>
      </c>
      <c r="J121" s="263">
        <f t="shared" ref="J121:J124" si="23">H121/G121*100</f>
        <v>0</v>
      </c>
    </row>
    <row r="122" spans="1:10">
      <c r="A122" s="309"/>
      <c r="B122" s="284"/>
      <c r="C122" s="309"/>
      <c r="D122" s="319" t="s">
        <v>279</v>
      </c>
      <c r="E122" s="281">
        <v>0</v>
      </c>
      <c r="F122" s="263">
        <v>35800</v>
      </c>
      <c r="G122" s="263">
        <v>35800</v>
      </c>
      <c r="H122" s="263">
        <v>0</v>
      </c>
      <c r="I122" s="326">
        <f t="shared" si="22"/>
        <v>35800</v>
      </c>
      <c r="J122" s="263">
        <f t="shared" si="23"/>
        <v>0</v>
      </c>
    </row>
    <row r="123" spans="1:10" ht="48">
      <c r="A123" s="297" t="s">
        <v>473</v>
      </c>
      <c r="B123" s="304" t="s">
        <v>474</v>
      </c>
      <c r="C123" s="309"/>
      <c r="D123" s="301" t="s">
        <v>481</v>
      </c>
      <c r="E123" s="281">
        <v>0</v>
      </c>
      <c r="F123" s="263">
        <v>162</v>
      </c>
      <c r="G123" s="263">
        <v>162</v>
      </c>
      <c r="H123" s="263"/>
      <c r="I123" s="326">
        <f t="shared" si="22"/>
        <v>162</v>
      </c>
      <c r="J123" s="263">
        <f t="shared" si="23"/>
        <v>0</v>
      </c>
    </row>
    <row r="124" spans="1:10">
      <c r="A124" s="309"/>
      <c r="B124" s="284"/>
      <c r="C124" s="309"/>
      <c r="D124" s="319" t="s">
        <v>279</v>
      </c>
      <c r="E124" s="281">
        <v>0</v>
      </c>
      <c r="F124" s="263">
        <v>10000000</v>
      </c>
      <c r="G124" s="263">
        <v>10000000</v>
      </c>
      <c r="H124" s="263">
        <v>0</v>
      </c>
      <c r="I124" s="326">
        <f t="shared" si="22"/>
        <v>10000000</v>
      </c>
      <c r="J124" s="263">
        <f t="shared" si="23"/>
        <v>0</v>
      </c>
    </row>
    <row r="125" spans="1:10" ht="48.75">
      <c r="A125" s="295" t="s">
        <v>468</v>
      </c>
      <c r="B125" s="305" t="s">
        <v>469</v>
      </c>
      <c r="C125" s="309"/>
      <c r="D125" s="319" t="s">
        <v>290</v>
      </c>
      <c r="E125" s="281">
        <v>0</v>
      </c>
      <c r="F125" s="263">
        <v>35</v>
      </c>
      <c r="G125" s="263">
        <v>35</v>
      </c>
      <c r="H125" s="263">
        <v>0</v>
      </c>
      <c r="I125" s="326">
        <f t="shared" ref="I125:I126" si="24">G125-H125</f>
        <v>35</v>
      </c>
      <c r="J125" s="263">
        <f t="shared" ref="J125:J126" si="25">H125/G125*100</f>
        <v>0</v>
      </c>
    </row>
    <row r="126" spans="1:10">
      <c r="A126" s="309"/>
      <c r="B126" s="284"/>
      <c r="C126" s="309"/>
      <c r="D126" s="319" t="s">
        <v>279</v>
      </c>
      <c r="E126" s="281">
        <v>0</v>
      </c>
      <c r="F126" s="263">
        <v>2195000</v>
      </c>
      <c r="G126" s="263">
        <v>2195000</v>
      </c>
      <c r="H126" s="263">
        <v>0</v>
      </c>
      <c r="I126" s="326">
        <f t="shared" si="24"/>
        <v>2195000</v>
      </c>
      <c r="J126" s="263">
        <f t="shared" si="25"/>
        <v>0</v>
      </c>
    </row>
    <row r="127" spans="1:10" ht="36">
      <c r="A127" s="306" t="s">
        <v>471</v>
      </c>
      <c r="B127" s="307" t="s">
        <v>472</v>
      </c>
      <c r="C127" s="308"/>
      <c r="D127" s="308" t="s">
        <v>339</v>
      </c>
      <c r="E127" s="281">
        <v>0</v>
      </c>
      <c r="F127" s="263">
        <v>1</v>
      </c>
      <c r="G127" s="263">
        <v>1</v>
      </c>
      <c r="H127" s="263">
        <v>0</v>
      </c>
      <c r="I127" s="326">
        <f t="shared" ref="I127:I128" si="26">G127-H127</f>
        <v>1</v>
      </c>
      <c r="J127" s="263">
        <f t="shared" ref="J127:J128" si="27">H127/G127*100</f>
        <v>0</v>
      </c>
    </row>
    <row r="128" spans="1:10">
      <c r="A128" s="309"/>
      <c r="B128" s="284"/>
      <c r="C128" s="309"/>
      <c r="D128" s="319" t="s">
        <v>279</v>
      </c>
      <c r="E128" s="281">
        <v>0</v>
      </c>
      <c r="F128" s="263">
        <v>1000000000</v>
      </c>
      <c r="G128" s="263">
        <v>1000000000</v>
      </c>
      <c r="H128" s="263">
        <v>0</v>
      </c>
      <c r="I128" s="326">
        <f t="shared" si="26"/>
        <v>1000000000</v>
      </c>
      <c r="J128" s="263">
        <f t="shared" si="27"/>
        <v>0</v>
      </c>
    </row>
    <row r="129" spans="1:10">
      <c r="A129" s="349" t="s">
        <v>256</v>
      </c>
      <c r="B129" s="349"/>
      <c r="C129" s="350"/>
      <c r="D129" s="350"/>
      <c r="E129" s="350"/>
      <c r="F129" s="350"/>
      <c r="G129" s="350"/>
      <c r="H129" s="350"/>
      <c r="I129" s="350"/>
      <c r="J129" s="350"/>
    </row>
    <row r="130" spans="1:10" ht="27" customHeight="1">
      <c r="A130" s="329" t="s">
        <v>257</v>
      </c>
      <c r="B130" s="343" t="s">
        <v>316</v>
      </c>
      <c r="C130" s="343"/>
      <c r="D130" s="343"/>
      <c r="E130" s="343"/>
      <c r="F130" s="343"/>
      <c r="G130" s="343"/>
      <c r="H130" s="343"/>
      <c r="I130" s="343"/>
      <c r="J130" s="343"/>
    </row>
    <row r="131" spans="1:10" ht="24">
      <c r="A131" s="293" t="s">
        <v>22</v>
      </c>
      <c r="B131" s="294" t="s">
        <v>317</v>
      </c>
      <c r="C131" s="317" t="s">
        <v>265</v>
      </c>
      <c r="D131" s="316"/>
      <c r="E131" s="288">
        <v>2849</v>
      </c>
      <c r="F131" s="311" t="s">
        <v>497</v>
      </c>
      <c r="G131" s="311" t="s">
        <v>497</v>
      </c>
      <c r="H131" s="336">
        <v>894</v>
      </c>
      <c r="I131" s="263">
        <f t="shared" ref="I131:I139" si="28">G131-H131</f>
        <v>1996</v>
      </c>
      <c r="J131" s="263">
        <f t="shared" ref="J131:J140" si="29">H131/G131*100</f>
        <v>30.934256055363324</v>
      </c>
    </row>
    <row r="132" spans="1:10" ht="24">
      <c r="A132" s="293" t="s">
        <v>22</v>
      </c>
      <c r="B132" s="294" t="s">
        <v>318</v>
      </c>
      <c r="C132" s="316"/>
      <c r="D132" s="316"/>
      <c r="E132" s="288">
        <v>39035</v>
      </c>
      <c r="F132" s="311" t="s">
        <v>498</v>
      </c>
      <c r="G132" s="311" t="s">
        <v>498</v>
      </c>
      <c r="H132" s="336">
        <v>13554</v>
      </c>
      <c r="I132" s="263">
        <f t="shared" si="28"/>
        <v>25481</v>
      </c>
      <c r="J132" s="263">
        <f t="shared" si="29"/>
        <v>34.722684770078132</v>
      </c>
    </row>
    <row r="133" spans="1:10" ht="24.75" customHeight="1">
      <c r="A133" s="293" t="s">
        <v>22</v>
      </c>
      <c r="B133" s="294" t="s">
        <v>319</v>
      </c>
      <c r="C133" s="316"/>
      <c r="D133" s="316"/>
      <c r="E133" s="288" t="s">
        <v>320</v>
      </c>
      <c r="F133" s="311" t="s">
        <v>320</v>
      </c>
      <c r="G133" s="311" t="s">
        <v>320</v>
      </c>
      <c r="H133" s="336">
        <v>5</v>
      </c>
      <c r="I133" s="263">
        <f t="shared" si="28"/>
        <v>2</v>
      </c>
      <c r="J133" s="263">
        <f t="shared" si="29"/>
        <v>71.428571428571431</v>
      </c>
    </row>
    <row r="134" spans="1:10" ht="24.75" customHeight="1">
      <c r="A134" s="293" t="s">
        <v>22</v>
      </c>
      <c r="B134" s="294" t="s">
        <v>321</v>
      </c>
      <c r="C134" s="316"/>
      <c r="D134" s="316"/>
      <c r="E134" s="288">
        <v>584</v>
      </c>
      <c r="F134" s="311" t="s">
        <v>499</v>
      </c>
      <c r="G134" s="311" t="s">
        <v>499</v>
      </c>
      <c r="H134" s="336">
        <v>2.2000000000000002</v>
      </c>
      <c r="I134" s="263">
        <f t="shared" si="28"/>
        <v>0.29999999999999982</v>
      </c>
      <c r="J134" s="263">
        <f t="shared" si="29"/>
        <v>88.000000000000014</v>
      </c>
    </row>
    <row r="135" spans="1:10" ht="24.75" customHeight="1">
      <c r="A135" s="293" t="s">
        <v>22</v>
      </c>
      <c r="B135" s="294" t="s">
        <v>322</v>
      </c>
      <c r="C135" s="316"/>
      <c r="D135" s="316"/>
      <c r="E135" s="288">
        <v>429</v>
      </c>
      <c r="F135" s="311" t="s">
        <v>500</v>
      </c>
      <c r="G135" s="311" t="s">
        <v>500</v>
      </c>
      <c r="H135" s="336">
        <v>19</v>
      </c>
      <c r="I135" s="263">
        <f t="shared" si="28"/>
        <v>410</v>
      </c>
      <c r="J135" s="263">
        <f t="shared" si="29"/>
        <v>4.4289044289044286</v>
      </c>
    </row>
    <row r="136" spans="1:10" ht="34.5" customHeight="1">
      <c r="A136" s="293" t="s">
        <v>22</v>
      </c>
      <c r="B136" s="294" t="s">
        <v>323</v>
      </c>
      <c r="C136" s="316"/>
      <c r="D136" s="316"/>
      <c r="E136" s="288">
        <v>253</v>
      </c>
      <c r="F136" s="311" t="s">
        <v>501</v>
      </c>
      <c r="G136" s="311" t="s">
        <v>501</v>
      </c>
      <c r="H136" s="336">
        <v>154</v>
      </c>
      <c r="I136" s="263">
        <f t="shared" si="28"/>
        <v>270</v>
      </c>
      <c r="J136" s="263">
        <f t="shared" si="29"/>
        <v>36.320754716981128</v>
      </c>
    </row>
    <row r="137" spans="1:10" ht="39.75" customHeight="1">
      <c r="A137" s="293" t="s">
        <v>324</v>
      </c>
      <c r="B137" s="294" t="s">
        <v>325</v>
      </c>
      <c r="C137" s="316"/>
      <c r="D137" s="316"/>
      <c r="E137" s="288">
        <v>11868</v>
      </c>
      <c r="F137" s="311" t="s">
        <v>502</v>
      </c>
      <c r="G137" s="311" t="s">
        <v>502</v>
      </c>
      <c r="H137" s="336">
        <v>4597</v>
      </c>
      <c r="I137" s="263">
        <f t="shared" si="28"/>
        <v>8403</v>
      </c>
      <c r="J137" s="263">
        <f t="shared" si="29"/>
        <v>35.361538461538458</v>
      </c>
    </row>
    <row r="138" spans="1:10">
      <c r="A138" s="293" t="s">
        <v>22</v>
      </c>
      <c r="B138" s="294" t="s">
        <v>326</v>
      </c>
      <c r="C138" s="317" t="s">
        <v>265</v>
      </c>
      <c r="D138" s="316"/>
      <c r="E138" s="288">
        <v>769</v>
      </c>
      <c r="F138" s="311" t="s">
        <v>327</v>
      </c>
      <c r="G138" s="311" t="s">
        <v>327</v>
      </c>
      <c r="H138" s="336">
        <v>201</v>
      </c>
      <c r="I138" s="263">
        <f t="shared" si="28"/>
        <v>643</v>
      </c>
      <c r="J138" s="263">
        <f t="shared" si="29"/>
        <v>23.81516587677725</v>
      </c>
    </row>
    <row r="139" spans="1:10" ht="27" customHeight="1">
      <c r="A139" s="293" t="s">
        <v>22</v>
      </c>
      <c r="B139" s="294" t="s">
        <v>328</v>
      </c>
      <c r="C139" s="317" t="s">
        <v>265</v>
      </c>
      <c r="D139" s="316"/>
      <c r="E139" s="342">
        <v>3.0000000000000001E-3</v>
      </c>
      <c r="F139" s="311" t="s">
        <v>329</v>
      </c>
      <c r="G139" s="311" t="s">
        <v>329</v>
      </c>
      <c r="H139" s="337">
        <v>4.3E-3</v>
      </c>
      <c r="I139" s="263">
        <f t="shared" si="28"/>
        <v>-1.2999999999999999E-3</v>
      </c>
      <c r="J139" s="263">
        <f t="shared" si="29"/>
        <v>143.33333333333334</v>
      </c>
    </row>
    <row r="140" spans="1:10" ht="38.25" customHeight="1">
      <c r="A140" s="293" t="s">
        <v>22</v>
      </c>
      <c r="B140" s="294" t="s">
        <v>330</v>
      </c>
      <c r="C140" s="317" t="s">
        <v>265</v>
      </c>
      <c r="D140" s="316"/>
      <c r="E140" s="288">
        <v>2007</v>
      </c>
      <c r="F140" s="311" t="s">
        <v>503</v>
      </c>
      <c r="G140" s="311" t="s">
        <v>503</v>
      </c>
      <c r="H140" s="338">
        <v>1.0999999999999999E-2</v>
      </c>
      <c r="I140" s="263">
        <v>0</v>
      </c>
      <c r="J140" s="263" t="e">
        <f t="shared" si="29"/>
        <v>#VALUE!</v>
      </c>
    </row>
    <row r="141" spans="1:10">
      <c r="A141" s="351" t="s">
        <v>276</v>
      </c>
      <c r="B141" s="351"/>
      <c r="C141" s="352"/>
      <c r="D141" s="352"/>
      <c r="E141" s="352"/>
      <c r="F141" s="352"/>
      <c r="G141" s="352"/>
      <c r="H141" s="352"/>
      <c r="I141" s="352"/>
      <c r="J141" s="352"/>
    </row>
    <row r="142" spans="1:10">
      <c r="A142" s="327" t="s">
        <v>277</v>
      </c>
      <c r="B142" s="328" t="s">
        <v>278</v>
      </c>
      <c r="C142" s="350"/>
      <c r="D142" s="350"/>
      <c r="E142" s="350"/>
      <c r="F142" s="350"/>
      <c r="G142" s="350"/>
      <c r="H142" s="350"/>
      <c r="I142" s="350"/>
      <c r="J142" s="350"/>
    </row>
    <row r="143" spans="1:10" ht="60">
      <c r="A143" s="309" t="s">
        <v>93</v>
      </c>
      <c r="B143" s="284" t="s">
        <v>331</v>
      </c>
      <c r="C143" s="309"/>
      <c r="D143" s="284" t="s">
        <v>332</v>
      </c>
      <c r="E143" s="282">
        <v>38195</v>
      </c>
      <c r="F143" s="263">
        <v>39038</v>
      </c>
      <c r="G143" s="263">
        <v>38784</v>
      </c>
      <c r="H143" s="263">
        <v>12405</v>
      </c>
      <c r="I143" s="263">
        <f>G143-H143</f>
        <v>26379</v>
      </c>
      <c r="J143" s="263">
        <f t="shared" ref="J143:J166" si="30">H143/G143*100</f>
        <v>31.98483910891089</v>
      </c>
    </row>
    <row r="144" spans="1:10">
      <c r="A144" s="309"/>
      <c r="B144" s="284"/>
      <c r="C144" s="309"/>
      <c r="D144" s="284" t="s">
        <v>279</v>
      </c>
      <c r="E144" s="282">
        <v>12227844727</v>
      </c>
      <c r="F144" s="263">
        <v>12701080000</v>
      </c>
      <c r="G144" s="263">
        <v>12618580000</v>
      </c>
      <c r="H144" s="519">
        <v>4036000974</v>
      </c>
      <c r="I144" s="263">
        <f t="shared" ref="I144:I166" si="31">G144-H144</f>
        <v>8582579026</v>
      </c>
      <c r="J144" s="263">
        <f t="shared" si="30"/>
        <v>31.984589185153954</v>
      </c>
    </row>
    <row r="145" spans="1:10" ht="48">
      <c r="A145" s="309" t="s">
        <v>95</v>
      </c>
      <c r="B145" s="284" t="s">
        <v>96</v>
      </c>
      <c r="C145" s="309"/>
      <c r="D145" s="284" t="s">
        <v>333</v>
      </c>
      <c r="E145" s="282">
        <v>279</v>
      </c>
      <c r="F145" s="263">
        <v>269</v>
      </c>
      <c r="G145" s="263">
        <v>274</v>
      </c>
      <c r="H145" s="263">
        <v>82</v>
      </c>
      <c r="I145" s="263">
        <f t="shared" si="31"/>
        <v>192</v>
      </c>
      <c r="J145" s="263">
        <f t="shared" si="30"/>
        <v>29.927007299270077</v>
      </c>
    </row>
    <row r="146" spans="1:10">
      <c r="A146" s="309"/>
      <c r="B146" s="284"/>
      <c r="C146" s="309"/>
      <c r="D146" s="284" t="s">
        <v>279</v>
      </c>
      <c r="E146" s="282">
        <v>484304453</v>
      </c>
      <c r="F146" s="263">
        <v>512000000</v>
      </c>
      <c r="G146" s="263">
        <v>522000000</v>
      </c>
      <c r="H146" s="263">
        <v>156523517</v>
      </c>
      <c r="I146" s="263">
        <f t="shared" si="31"/>
        <v>365476483</v>
      </c>
      <c r="J146" s="263">
        <f t="shared" si="30"/>
        <v>29.985348084291186</v>
      </c>
    </row>
    <row r="147" spans="1:10" ht="24">
      <c r="A147" s="309" t="s">
        <v>97</v>
      </c>
      <c r="B147" s="284" t="s">
        <v>98</v>
      </c>
      <c r="C147" s="309"/>
      <c r="D147" s="284" t="s">
        <v>334</v>
      </c>
      <c r="E147" s="282">
        <v>58</v>
      </c>
      <c r="F147" s="263">
        <v>57</v>
      </c>
      <c r="G147" s="263">
        <v>57</v>
      </c>
      <c r="H147" s="263">
        <v>18</v>
      </c>
      <c r="I147" s="263">
        <f t="shared" si="31"/>
        <v>39</v>
      </c>
      <c r="J147" s="263">
        <f t="shared" si="30"/>
        <v>31.578947368421051</v>
      </c>
    </row>
    <row r="148" spans="1:10">
      <c r="A148" s="309"/>
      <c r="B148" s="284"/>
      <c r="C148" s="309"/>
      <c r="D148" s="284" t="s">
        <v>279</v>
      </c>
      <c r="E148" s="282">
        <v>171537388</v>
      </c>
      <c r="F148" s="263">
        <v>179800000</v>
      </c>
      <c r="G148" s="263">
        <v>179800000</v>
      </c>
      <c r="H148" s="263">
        <v>56414687</v>
      </c>
      <c r="I148" s="263">
        <f t="shared" si="31"/>
        <v>123385313</v>
      </c>
      <c r="J148" s="263">
        <f t="shared" si="30"/>
        <v>31.376355394883205</v>
      </c>
    </row>
    <row r="149" spans="1:10" ht="72">
      <c r="A149" s="309" t="s">
        <v>99</v>
      </c>
      <c r="B149" s="284" t="s">
        <v>100</v>
      </c>
      <c r="C149" s="309"/>
      <c r="D149" s="284" t="s">
        <v>335</v>
      </c>
      <c r="E149" s="282">
        <v>206</v>
      </c>
      <c r="F149" s="263">
        <v>228</v>
      </c>
      <c r="G149" s="263">
        <v>228</v>
      </c>
      <c r="H149" s="263">
        <v>74</v>
      </c>
      <c r="I149" s="263">
        <f t="shared" si="31"/>
        <v>154</v>
      </c>
      <c r="J149" s="263">
        <f t="shared" si="30"/>
        <v>32.456140350877192</v>
      </c>
    </row>
    <row r="150" spans="1:10">
      <c r="A150" s="309"/>
      <c r="B150" s="284"/>
      <c r="C150" s="309"/>
      <c r="D150" s="319" t="s">
        <v>279</v>
      </c>
      <c r="E150" s="282">
        <v>323549086</v>
      </c>
      <c r="F150" s="263">
        <v>371500000</v>
      </c>
      <c r="G150" s="263">
        <v>371500000</v>
      </c>
      <c r="H150" s="263">
        <v>121224962</v>
      </c>
      <c r="I150" s="263">
        <f t="shared" si="31"/>
        <v>250275038</v>
      </c>
      <c r="J150" s="263">
        <f t="shared" si="30"/>
        <v>32.631214535666217</v>
      </c>
    </row>
    <row r="151" spans="1:10" ht="36">
      <c r="A151" s="309" t="s">
        <v>119</v>
      </c>
      <c r="B151" s="284" t="s">
        <v>336</v>
      </c>
      <c r="C151" s="309"/>
      <c r="D151" s="319" t="s">
        <v>337</v>
      </c>
      <c r="E151" s="282">
        <v>7609</v>
      </c>
      <c r="F151" s="263">
        <v>7742</v>
      </c>
      <c r="G151" s="263">
        <v>7580</v>
      </c>
      <c r="H151" s="263">
        <v>1571</v>
      </c>
      <c r="I151" s="263">
        <f t="shared" si="31"/>
        <v>6009</v>
      </c>
      <c r="J151" s="263">
        <f t="shared" si="30"/>
        <v>20.725593667546175</v>
      </c>
    </row>
    <row r="152" spans="1:10">
      <c r="A152" s="309"/>
      <c r="B152" s="284"/>
      <c r="C152" s="309"/>
      <c r="D152" s="319" t="s">
        <v>279</v>
      </c>
      <c r="E152" s="282">
        <v>241587974</v>
      </c>
      <c r="F152" s="263">
        <v>277700000</v>
      </c>
      <c r="G152" s="263">
        <v>271900000</v>
      </c>
      <c r="H152" s="263">
        <v>56346666</v>
      </c>
      <c r="I152" s="263">
        <f t="shared" si="31"/>
        <v>215553334</v>
      </c>
      <c r="J152" s="263">
        <f t="shared" si="30"/>
        <v>20.723304891504231</v>
      </c>
    </row>
    <row r="153" spans="1:10" ht="24">
      <c r="A153" s="309" t="s">
        <v>122</v>
      </c>
      <c r="B153" s="284" t="s">
        <v>338</v>
      </c>
      <c r="C153" s="309"/>
      <c r="D153" s="319" t="s">
        <v>339</v>
      </c>
      <c r="E153" s="282">
        <v>1</v>
      </c>
      <c r="F153" s="263">
        <v>1</v>
      </c>
      <c r="G153" s="263">
        <v>1</v>
      </c>
      <c r="H153" s="263">
        <v>0</v>
      </c>
      <c r="I153" s="263">
        <f t="shared" si="31"/>
        <v>1</v>
      </c>
      <c r="J153" s="263">
        <f t="shared" si="30"/>
        <v>0</v>
      </c>
    </row>
    <row r="154" spans="1:10">
      <c r="A154" s="309"/>
      <c r="B154" s="284"/>
      <c r="C154" s="309"/>
      <c r="D154" s="319" t="s">
        <v>279</v>
      </c>
      <c r="E154" s="282">
        <v>2865309</v>
      </c>
      <c r="F154" s="263">
        <v>1000000</v>
      </c>
      <c r="G154" s="263">
        <v>1000000</v>
      </c>
      <c r="H154" s="263">
        <v>0</v>
      </c>
      <c r="I154" s="263">
        <f t="shared" si="31"/>
        <v>1000000</v>
      </c>
      <c r="J154" s="263">
        <f t="shared" si="30"/>
        <v>0</v>
      </c>
    </row>
    <row r="155" spans="1:10">
      <c r="A155" s="309" t="s">
        <v>478</v>
      </c>
      <c r="B155" s="284" t="s">
        <v>340</v>
      </c>
      <c r="C155" s="309"/>
      <c r="D155" s="319" t="s">
        <v>283</v>
      </c>
      <c r="E155" s="282">
        <v>28</v>
      </c>
      <c r="F155" s="263">
        <v>0</v>
      </c>
      <c r="G155" s="263">
        <v>0</v>
      </c>
      <c r="H155" s="263">
        <v>0</v>
      </c>
      <c r="I155" s="263">
        <f t="shared" si="31"/>
        <v>0</v>
      </c>
      <c r="J155" s="263" t="e">
        <f t="shared" si="30"/>
        <v>#DIV/0!</v>
      </c>
    </row>
    <row r="156" spans="1:10" ht="22.5" customHeight="1">
      <c r="A156" s="309"/>
      <c r="B156" s="284"/>
      <c r="C156" s="309"/>
      <c r="D156" s="319" t="s">
        <v>279</v>
      </c>
      <c r="E156" s="282">
        <v>28231645</v>
      </c>
      <c r="F156" s="263">
        <v>0</v>
      </c>
      <c r="G156" s="263">
        <v>0</v>
      </c>
      <c r="H156" s="263">
        <v>0</v>
      </c>
      <c r="I156" s="263">
        <f t="shared" si="31"/>
        <v>0</v>
      </c>
      <c r="J156" s="263" t="e">
        <f t="shared" si="30"/>
        <v>#DIV/0!</v>
      </c>
    </row>
    <row r="157" spans="1:10" ht="36">
      <c r="A157" s="309" t="s">
        <v>463</v>
      </c>
      <c r="B157" s="294" t="s">
        <v>188</v>
      </c>
      <c r="C157" s="301"/>
      <c r="D157" s="301" t="s">
        <v>283</v>
      </c>
      <c r="E157" s="282">
        <v>0</v>
      </c>
      <c r="F157" s="263">
        <v>8</v>
      </c>
      <c r="G157" s="263">
        <v>8</v>
      </c>
      <c r="H157" s="263">
        <v>0</v>
      </c>
      <c r="I157" s="263">
        <f t="shared" ref="I157:I160" si="32">G157-H157</f>
        <v>8</v>
      </c>
      <c r="J157" s="263">
        <f t="shared" ref="J157:J160" si="33">H157/G157*100</f>
        <v>0</v>
      </c>
    </row>
    <row r="158" spans="1:10">
      <c r="A158" s="309"/>
      <c r="B158" s="284"/>
      <c r="C158" s="309"/>
      <c r="D158" s="319" t="s">
        <v>279</v>
      </c>
      <c r="E158" s="282">
        <v>0</v>
      </c>
      <c r="F158" s="263">
        <v>25000000</v>
      </c>
      <c r="G158" s="263">
        <v>25000000</v>
      </c>
      <c r="H158" s="263">
        <v>0</v>
      </c>
      <c r="I158" s="263">
        <f t="shared" si="32"/>
        <v>25000000</v>
      </c>
      <c r="J158" s="263">
        <f t="shared" si="33"/>
        <v>0</v>
      </c>
    </row>
    <row r="159" spans="1:10" ht="36">
      <c r="A159" s="309" t="s">
        <v>470</v>
      </c>
      <c r="B159" s="284" t="s">
        <v>341</v>
      </c>
      <c r="C159" s="309"/>
      <c r="D159" s="319" t="s">
        <v>339</v>
      </c>
      <c r="E159" s="282">
        <v>3</v>
      </c>
      <c r="F159" s="263">
        <v>3</v>
      </c>
      <c r="G159" s="263">
        <v>3</v>
      </c>
      <c r="H159" s="263">
        <v>0</v>
      </c>
      <c r="I159" s="263">
        <f t="shared" si="32"/>
        <v>3</v>
      </c>
      <c r="J159" s="263">
        <f t="shared" si="33"/>
        <v>0</v>
      </c>
    </row>
    <row r="160" spans="1:10">
      <c r="A160" s="309"/>
      <c r="B160" s="284"/>
      <c r="C160" s="309"/>
      <c r="D160" s="319" t="s">
        <v>279</v>
      </c>
      <c r="E160" s="282">
        <v>5000000</v>
      </c>
      <c r="F160" s="263">
        <v>5000000</v>
      </c>
      <c r="G160" s="263">
        <v>5000000</v>
      </c>
      <c r="H160" s="263">
        <v>0</v>
      </c>
      <c r="I160" s="263">
        <f t="shared" si="32"/>
        <v>5000000</v>
      </c>
      <c r="J160" s="263">
        <f t="shared" si="33"/>
        <v>0</v>
      </c>
    </row>
    <row r="161" spans="1:10" ht="36">
      <c r="A161" s="309" t="s">
        <v>195</v>
      </c>
      <c r="B161" s="284" t="s">
        <v>342</v>
      </c>
      <c r="C161" s="309"/>
      <c r="D161" s="319" t="s">
        <v>343</v>
      </c>
      <c r="E161" s="282">
        <v>0</v>
      </c>
      <c r="F161" s="263">
        <v>0</v>
      </c>
      <c r="G161" s="263">
        <v>0</v>
      </c>
      <c r="H161" s="263">
        <v>0</v>
      </c>
      <c r="I161" s="263">
        <f t="shared" si="31"/>
        <v>0</v>
      </c>
      <c r="J161" s="263" t="e">
        <f t="shared" si="30"/>
        <v>#DIV/0!</v>
      </c>
    </row>
    <row r="162" spans="1:10">
      <c r="A162" s="309"/>
      <c r="B162" s="284"/>
      <c r="C162" s="309"/>
      <c r="D162" s="319" t="s">
        <v>279</v>
      </c>
      <c r="E162" s="282">
        <v>0</v>
      </c>
      <c r="F162" s="263">
        <v>0</v>
      </c>
      <c r="G162" s="263">
        <v>0</v>
      </c>
      <c r="H162" s="263">
        <v>0</v>
      </c>
      <c r="I162" s="263">
        <f t="shared" si="31"/>
        <v>0</v>
      </c>
      <c r="J162" s="263" t="e">
        <f t="shared" si="30"/>
        <v>#DIV/0!</v>
      </c>
    </row>
    <row r="163" spans="1:10" ht="36">
      <c r="A163" s="309" t="s">
        <v>196</v>
      </c>
      <c r="B163" s="284" t="s">
        <v>344</v>
      </c>
      <c r="C163" s="309"/>
      <c r="D163" s="319" t="s">
        <v>345</v>
      </c>
      <c r="E163" s="282">
        <v>8</v>
      </c>
      <c r="F163" s="263">
        <v>0</v>
      </c>
      <c r="G163" s="263">
        <v>0</v>
      </c>
      <c r="H163" s="263">
        <v>3</v>
      </c>
      <c r="I163" s="263">
        <f t="shared" si="31"/>
        <v>-3</v>
      </c>
      <c r="J163" s="263" t="e">
        <f t="shared" si="30"/>
        <v>#DIV/0!</v>
      </c>
    </row>
    <row r="164" spans="1:10">
      <c r="A164" s="309"/>
      <c r="B164" s="284"/>
      <c r="C164" s="309"/>
      <c r="D164" s="319" t="s">
        <v>279</v>
      </c>
      <c r="E164" s="282">
        <v>519870</v>
      </c>
      <c r="F164" s="263">
        <v>0</v>
      </c>
      <c r="G164" s="263">
        <v>0</v>
      </c>
      <c r="H164" s="263">
        <v>423440</v>
      </c>
      <c r="I164" s="263">
        <f t="shared" si="31"/>
        <v>-423440</v>
      </c>
      <c r="J164" s="263" t="e">
        <f t="shared" si="30"/>
        <v>#DIV/0!</v>
      </c>
    </row>
    <row r="165" spans="1:10" ht="22.5" customHeight="1">
      <c r="A165" s="283" t="s">
        <v>186</v>
      </c>
      <c r="B165" s="284" t="s">
        <v>194</v>
      </c>
      <c r="C165" s="309"/>
      <c r="D165" s="319" t="s">
        <v>339</v>
      </c>
      <c r="E165" s="282">
        <v>1</v>
      </c>
      <c r="F165" s="263">
        <v>0</v>
      </c>
      <c r="G165" s="263">
        <v>0</v>
      </c>
      <c r="H165" s="263">
        <v>0</v>
      </c>
      <c r="I165" s="263">
        <f t="shared" si="31"/>
        <v>0</v>
      </c>
      <c r="J165" s="263" t="e">
        <f t="shared" si="30"/>
        <v>#DIV/0!</v>
      </c>
    </row>
    <row r="166" spans="1:10">
      <c r="A166" s="309"/>
      <c r="B166" s="284"/>
      <c r="C166" s="309"/>
      <c r="D166" s="319" t="s">
        <v>279</v>
      </c>
      <c r="E166" s="282">
        <v>26402844</v>
      </c>
      <c r="F166" s="263">
        <v>0</v>
      </c>
      <c r="G166" s="263">
        <v>0</v>
      </c>
      <c r="H166" s="263">
        <v>0</v>
      </c>
      <c r="I166" s="263">
        <f t="shared" si="31"/>
        <v>0</v>
      </c>
      <c r="J166" s="263" t="e">
        <f t="shared" si="30"/>
        <v>#DIV/0!</v>
      </c>
    </row>
    <row r="167" spans="1:10">
      <c r="A167" s="349" t="s">
        <v>256</v>
      </c>
      <c r="B167" s="349"/>
      <c r="C167" s="350"/>
      <c r="D167" s="350"/>
      <c r="E167" s="350"/>
      <c r="F167" s="350"/>
      <c r="G167" s="350"/>
      <c r="H167" s="350"/>
      <c r="I167" s="350"/>
      <c r="J167" s="350"/>
    </row>
    <row r="168" spans="1:10" ht="29.25" customHeight="1">
      <c r="A168" s="329" t="s">
        <v>257</v>
      </c>
      <c r="B168" s="343" t="s">
        <v>346</v>
      </c>
      <c r="C168" s="343"/>
      <c r="D168" s="343"/>
      <c r="E168" s="343"/>
      <c r="F168" s="343"/>
      <c r="G168" s="343"/>
      <c r="H168" s="343"/>
      <c r="I168" s="343"/>
      <c r="J168" s="343"/>
    </row>
    <row r="169" spans="1:10" ht="32.25" customHeight="1">
      <c r="A169" s="293" t="s">
        <v>22</v>
      </c>
      <c r="B169" s="294" t="s">
        <v>347</v>
      </c>
      <c r="C169" s="316"/>
      <c r="D169" s="316"/>
      <c r="E169" s="288">
        <v>187</v>
      </c>
      <c r="F169" s="311" t="s">
        <v>504</v>
      </c>
      <c r="G169" s="311" t="s">
        <v>504</v>
      </c>
      <c r="H169" s="315">
        <v>68</v>
      </c>
      <c r="I169" s="263">
        <f t="shared" ref="I169:I175" si="34">G169-H169</f>
        <v>86</v>
      </c>
      <c r="J169" s="263">
        <f t="shared" ref="J169:J175" si="35">H169/G169*100</f>
        <v>44.155844155844157</v>
      </c>
    </row>
    <row r="170" spans="1:10" ht="24" customHeight="1">
      <c r="A170" s="293" t="s">
        <v>22</v>
      </c>
      <c r="B170" s="294" t="s">
        <v>348</v>
      </c>
      <c r="C170" s="317" t="s">
        <v>265</v>
      </c>
      <c r="D170" s="316"/>
      <c r="E170" s="288">
        <v>215</v>
      </c>
      <c r="F170" s="311" t="s">
        <v>349</v>
      </c>
      <c r="G170" s="311" t="s">
        <v>349</v>
      </c>
      <c r="H170" s="315">
        <v>133</v>
      </c>
      <c r="I170" s="263">
        <f t="shared" si="34"/>
        <v>82</v>
      </c>
      <c r="J170" s="263">
        <f t="shared" si="35"/>
        <v>61.860465116279073</v>
      </c>
    </row>
    <row r="171" spans="1:10" ht="24">
      <c r="A171" s="293" t="s">
        <v>22</v>
      </c>
      <c r="B171" s="294" t="s">
        <v>350</v>
      </c>
      <c r="C171" s="316"/>
      <c r="D171" s="316"/>
      <c r="E171" s="288">
        <v>30</v>
      </c>
      <c r="F171" s="311" t="s">
        <v>351</v>
      </c>
      <c r="G171" s="311" t="s">
        <v>351</v>
      </c>
      <c r="H171" s="315">
        <v>27</v>
      </c>
      <c r="I171" s="263">
        <f t="shared" si="34"/>
        <v>0</v>
      </c>
      <c r="J171" s="263">
        <f t="shared" si="35"/>
        <v>100</v>
      </c>
    </row>
    <row r="172" spans="1:10" ht="28.5" customHeight="1">
      <c r="A172" s="293" t="s">
        <v>22</v>
      </c>
      <c r="B172" s="294" t="s">
        <v>352</v>
      </c>
      <c r="C172" s="316"/>
      <c r="D172" s="316"/>
      <c r="E172" s="288">
        <v>23</v>
      </c>
      <c r="F172" s="311" t="s">
        <v>353</v>
      </c>
      <c r="G172" s="311" t="s">
        <v>353</v>
      </c>
      <c r="H172" s="315">
        <v>20</v>
      </c>
      <c r="I172" s="263">
        <f t="shared" si="34"/>
        <v>3</v>
      </c>
      <c r="J172" s="263">
        <f t="shared" si="35"/>
        <v>86.956521739130437</v>
      </c>
    </row>
    <row r="173" spans="1:10" ht="24">
      <c r="A173" s="293" t="s">
        <v>22</v>
      </c>
      <c r="B173" s="294" t="s">
        <v>354</v>
      </c>
      <c r="C173" s="316"/>
      <c r="D173" s="316"/>
      <c r="E173" s="288">
        <v>50</v>
      </c>
      <c r="F173" s="311" t="s">
        <v>505</v>
      </c>
      <c r="G173" s="311" t="s">
        <v>505</v>
      </c>
      <c r="H173" s="315">
        <v>20</v>
      </c>
      <c r="I173" s="263">
        <f t="shared" si="34"/>
        <v>11</v>
      </c>
      <c r="J173" s="263">
        <f t="shared" si="35"/>
        <v>64.516129032258064</v>
      </c>
    </row>
    <row r="174" spans="1:10" ht="24">
      <c r="A174" s="293" t="s">
        <v>355</v>
      </c>
      <c r="B174" s="294" t="s">
        <v>356</v>
      </c>
      <c r="C174" s="316"/>
      <c r="D174" s="316"/>
      <c r="E174" s="288">
        <v>44</v>
      </c>
      <c r="F174" s="311" t="s">
        <v>273</v>
      </c>
      <c r="G174" s="311" t="s">
        <v>273</v>
      </c>
      <c r="H174" s="315">
        <f>17+13</f>
        <v>30</v>
      </c>
      <c r="I174" s="263">
        <f t="shared" si="34"/>
        <v>70</v>
      </c>
      <c r="J174" s="263">
        <f t="shared" si="35"/>
        <v>30</v>
      </c>
    </row>
    <row r="175" spans="1:10" ht="27" customHeight="1">
      <c r="A175" s="293" t="s">
        <v>355</v>
      </c>
      <c r="B175" s="294" t="s">
        <v>357</v>
      </c>
      <c r="C175" s="316"/>
      <c r="D175" s="316"/>
      <c r="E175" s="288">
        <v>1404</v>
      </c>
      <c r="F175" s="311" t="s">
        <v>506</v>
      </c>
      <c r="G175" s="311" t="s">
        <v>506</v>
      </c>
      <c r="H175" s="315">
        <v>436</v>
      </c>
      <c r="I175" s="263">
        <f t="shared" si="34"/>
        <v>584</v>
      </c>
      <c r="J175" s="263">
        <f t="shared" si="35"/>
        <v>42.745098039215684</v>
      </c>
    </row>
    <row r="176" spans="1:10">
      <c r="A176" s="351" t="s">
        <v>276</v>
      </c>
      <c r="B176" s="351"/>
      <c r="C176" s="352"/>
      <c r="D176" s="352"/>
      <c r="E176" s="352"/>
      <c r="F176" s="352"/>
      <c r="G176" s="352"/>
      <c r="H176" s="352"/>
      <c r="I176" s="352"/>
      <c r="J176" s="352"/>
    </row>
    <row r="177" spans="1:10">
      <c r="A177" s="327" t="s">
        <v>277</v>
      </c>
      <c r="B177" s="328" t="s">
        <v>278</v>
      </c>
      <c r="C177" s="350"/>
      <c r="D177" s="350"/>
      <c r="E177" s="350"/>
      <c r="F177" s="350"/>
      <c r="G177" s="350"/>
      <c r="H177" s="350"/>
      <c r="I177" s="350"/>
      <c r="J177" s="350"/>
    </row>
    <row r="178" spans="1:10">
      <c r="A178" s="309" t="s">
        <v>107</v>
      </c>
      <c r="B178" s="284" t="s">
        <v>108</v>
      </c>
      <c r="C178" s="309"/>
      <c r="D178" s="319" t="s">
        <v>358</v>
      </c>
      <c r="E178" s="282">
        <v>65</v>
      </c>
      <c r="F178" s="263">
        <v>60</v>
      </c>
      <c r="G178" s="263">
        <v>61</v>
      </c>
      <c r="H178" s="263">
        <v>20</v>
      </c>
      <c r="I178" s="263">
        <f t="shared" ref="I178:I185" si="36">G178-H178</f>
        <v>41</v>
      </c>
      <c r="J178" s="263">
        <f t="shared" ref="J178:J185" si="37">H178/G178*100</f>
        <v>32.786885245901637</v>
      </c>
    </row>
    <row r="179" spans="1:10">
      <c r="A179" s="309"/>
      <c r="B179" s="284"/>
      <c r="C179" s="309"/>
      <c r="D179" s="319" t="s">
        <v>279</v>
      </c>
      <c r="E179" s="282">
        <v>175524000</v>
      </c>
      <c r="F179" s="263">
        <v>170000000</v>
      </c>
      <c r="G179" s="263">
        <v>172000000</v>
      </c>
      <c r="H179" s="263">
        <v>56329822</v>
      </c>
      <c r="I179" s="263">
        <f t="shared" si="36"/>
        <v>115670178</v>
      </c>
      <c r="J179" s="263">
        <f t="shared" si="37"/>
        <v>32.749896511627909</v>
      </c>
    </row>
    <row r="180" spans="1:10" ht="24">
      <c r="A180" s="309" t="s">
        <v>109</v>
      </c>
      <c r="B180" s="284" t="s">
        <v>359</v>
      </c>
      <c r="C180" s="309"/>
      <c r="D180" s="319" t="s">
        <v>360</v>
      </c>
      <c r="E180" s="282">
        <v>50157000</v>
      </c>
      <c r="F180" s="263">
        <v>50248647</v>
      </c>
      <c r="G180" s="263">
        <v>50248588</v>
      </c>
      <c r="H180" s="263">
        <v>15543375</v>
      </c>
      <c r="I180" s="263">
        <f t="shared" si="36"/>
        <v>34705213</v>
      </c>
      <c r="J180" s="263">
        <f t="shared" si="37"/>
        <v>30.932958752990231</v>
      </c>
    </row>
    <row r="181" spans="1:10">
      <c r="A181" s="309"/>
      <c r="B181" s="284"/>
      <c r="C181" s="309"/>
      <c r="D181" s="319" t="s">
        <v>279</v>
      </c>
      <c r="E181" s="282">
        <v>3439579042</v>
      </c>
      <c r="F181" s="263">
        <v>3729970000</v>
      </c>
      <c r="G181" s="263">
        <v>3711670000</v>
      </c>
      <c r="H181" s="263">
        <v>1148129343</v>
      </c>
      <c r="I181" s="263">
        <f t="shared" si="36"/>
        <v>2563540657</v>
      </c>
      <c r="J181" s="263">
        <f t="shared" si="37"/>
        <v>30.932958560432368</v>
      </c>
    </row>
    <row r="182" spans="1:10">
      <c r="A182" s="309" t="s">
        <v>111</v>
      </c>
      <c r="B182" s="284" t="s">
        <v>112</v>
      </c>
      <c r="C182" s="309"/>
      <c r="D182" s="319" t="s">
        <v>361</v>
      </c>
      <c r="E182" s="282">
        <v>229</v>
      </c>
      <c r="F182" s="263">
        <v>247</v>
      </c>
      <c r="G182" s="263">
        <v>247</v>
      </c>
      <c r="H182" s="263">
        <v>107</v>
      </c>
      <c r="I182" s="263">
        <f t="shared" si="36"/>
        <v>140</v>
      </c>
      <c r="J182" s="263">
        <f t="shared" si="37"/>
        <v>43.319838056680162</v>
      </c>
    </row>
    <row r="183" spans="1:10">
      <c r="A183" s="309"/>
      <c r="B183" s="284"/>
      <c r="C183" s="309"/>
      <c r="D183" s="319" t="s">
        <v>279</v>
      </c>
      <c r="E183" s="282">
        <v>94090772</v>
      </c>
      <c r="F183" s="263">
        <v>97500000</v>
      </c>
      <c r="G183" s="263">
        <v>97500000</v>
      </c>
      <c r="H183" s="263">
        <v>42405979</v>
      </c>
      <c r="I183" s="263">
        <f t="shared" si="36"/>
        <v>55094021</v>
      </c>
      <c r="J183" s="263">
        <f t="shared" si="37"/>
        <v>43.493311794871801</v>
      </c>
    </row>
    <row r="184" spans="1:10">
      <c r="A184" s="309" t="s">
        <v>153</v>
      </c>
      <c r="B184" s="284" t="s">
        <v>362</v>
      </c>
      <c r="C184" s="309"/>
      <c r="D184" s="319" t="s">
        <v>290</v>
      </c>
      <c r="E184" s="282">
        <v>0</v>
      </c>
      <c r="F184" s="263">
        <v>1</v>
      </c>
      <c r="G184" s="263">
        <v>1</v>
      </c>
      <c r="H184" s="263">
        <v>0</v>
      </c>
      <c r="I184" s="263">
        <f t="shared" si="36"/>
        <v>1</v>
      </c>
      <c r="J184" s="263">
        <f t="shared" si="37"/>
        <v>0</v>
      </c>
    </row>
    <row r="185" spans="1:10">
      <c r="A185" s="309"/>
      <c r="B185" s="284"/>
      <c r="C185" s="309"/>
      <c r="D185" s="319" t="s">
        <v>279</v>
      </c>
      <c r="E185" s="282">
        <v>0</v>
      </c>
      <c r="F185" s="263">
        <v>14000000</v>
      </c>
      <c r="G185" s="263">
        <v>14000000</v>
      </c>
      <c r="H185" s="263">
        <v>0</v>
      </c>
      <c r="I185" s="263">
        <f t="shared" si="36"/>
        <v>14000000</v>
      </c>
      <c r="J185" s="263">
        <f t="shared" si="37"/>
        <v>0</v>
      </c>
    </row>
    <row r="186" spans="1:10">
      <c r="A186" s="349" t="s">
        <v>256</v>
      </c>
      <c r="B186" s="349"/>
      <c r="C186" s="350"/>
      <c r="D186" s="350"/>
      <c r="E186" s="350"/>
      <c r="F186" s="350"/>
      <c r="G186" s="350"/>
      <c r="H186" s="350"/>
      <c r="I186" s="350"/>
      <c r="J186" s="350"/>
    </row>
    <row r="187" spans="1:10" ht="17.25" customHeight="1">
      <c r="A187" s="329" t="s">
        <v>257</v>
      </c>
      <c r="B187" s="343" t="s">
        <v>363</v>
      </c>
      <c r="C187" s="343"/>
      <c r="D187" s="343"/>
      <c r="E187" s="343"/>
      <c r="F187" s="343"/>
      <c r="G187" s="343"/>
      <c r="H187" s="343"/>
      <c r="I187" s="343"/>
      <c r="J187" s="343"/>
    </row>
    <row r="188" spans="1:10" ht="24">
      <c r="A188" s="293" t="s">
        <v>22</v>
      </c>
      <c r="B188" s="294" t="s">
        <v>364</v>
      </c>
      <c r="C188" s="317" t="s">
        <v>265</v>
      </c>
      <c r="D188" s="316"/>
      <c r="E188" s="288">
        <v>22</v>
      </c>
      <c r="F188" s="311" t="s">
        <v>508</v>
      </c>
      <c r="G188" s="311" t="s">
        <v>508</v>
      </c>
      <c r="H188" s="315">
        <v>30</v>
      </c>
      <c r="I188" s="263">
        <f t="shared" ref="I188:I194" si="38">G188-H188</f>
        <v>100</v>
      </c>
      <c r="J188" s="263">
        <f t="shared" ref="J188:J194" si="39">H188/G188*100</f>
        <v>23.076923076923077</v>
      </c>
    </row>
    <row r="189" spans="1:10">
      <c r="A189" s="293" t="s">
        <v>22</v>
      </c>
      <c r="B189" s="294" t="s">
        <v>365</v>
      </c>
      <c r="C189" s="317" t="s">
        <v>265</v>
      </c>
      <c r="D189" s="316"/>
      <c r="E189" s="288">
        <v>54</v>
      </c>
      <c r="F189" s="311" t="s">
        <v>509</v>
      </c>
      <c r="G189" s="311" t="s">
        <v>509</v>
      </c>
      <c r="H189" s="315">
        <v>53</v>
      </c>
      <c r="I189" s="263">
        <f t="shared" si="38"/>
        <v>100</v>
      </c>
      <c r="J189" s="263">
        <f t="shared" si="39"/>
        <v>34.640522875816991</v>
      </c>
    </row>
    <row r="190" spans="1:10" ht="24">
      <c r="A190" s="293" t="s">
        <v>22</v>
      </c>
      <c r="B190" s="294" t="s">
        <v>366</v>
      </c>
      <c r="C190" s="317" t="s">
        <v>265</v>
      </c>
      <c r="D190" s="316"/>
      <c r="E190" s="288">
        <v>1808</v>
      </c>
      <c r="F190" s="311" t="s">
        <v>510</v>
      </c>
      <c r="G190" s="311" t="s">
        <v>510</v>
      </c>
      <c r="H190" s="315">
        <v>1818</v>
      </c>
      <c r="I190" s="263">
        <f t="shared" si="38"/>
        <v>70</v>
      </c>
      <c r="J190" s="263">
        <f t="shared" si="39"/>
        <v>96.292372881355931</v>
      </c>
    </row>
    <row r="191" spans="1:10" ht="30" customHeight="1">
      <c r="A191" s="293" t="s">
        <v>22</v>
      </c>
      <c r="B191" s="294" t="s">
        <v>367</v>
      </c>
      <c r="C191" s="317" t="s">
        <v>265</v>
      </c>
      <c r="D191" s="316"/>
      <c r="E191" s="288">
        <v>119</v>
      </c>
      <c r="F191" s="311" t="s">
        <v>511</v>
      </c>
      <c r="G191" s="311" t="s">
        <v>511</v>
      </c>
      <c r="H191" s="315">
        <v>72</v>
      </c>
      <c r="I191" s="263">
        <f t="shared" si="38"/>
        <v>-38</v>
      </c>
      <c r="J191" s="263">
        <f t="shared" si="39"/>
        <v>211.76470588235296</v>
      </c>
    </row>
    <row r="192" spans="1:10" ht="24.75" customHeight="1">
      <c r="A192" s="293" t="s">
        <v>22</v>
      </c>
      <c r="B192" s="294" t="s">
        <v>369</v>
      </c>
      <c r="C192" s="317"/>
      <c r="D192" s="316"/>
      <c r="E192" s="288">
        <v>30</v>
      </c>
      <c r="F192" s="311" t="s">
        <v>370</v>
      </c>
      <c r="G192" s="311" t="s">
        <v>370</v>
      </c>
      <c r="H192" s="324">
        <v>1</v>
      </c>
      <c r="I192" s="263">
        <f t="shared" si="38"/>
        <v>0</v>
      </c>
      <c r="J192" s="263">
        <f t="shared" si="39"/>
        <v>100</v>
      </c>
    </row>
    <row r="193" spans="1:10" ht="31.5" customHeight="1">
      <c r="A193" s="293" t="s">
        <v>368</v>
      </c>
      <c r="B193" s="294" t="s">
        <v>372</v>
      </c>
      <c r="C193" s="316"/>
      <c r="D193" s="316"/>
      <c r="E193" s="310">
        <v>1</v>
      </c>
      <c r="F193" s="311" t="s">
        <v>512</v>
      </c>
      <c r="G193" s="311" t="s">
        <v>512</v>
      </c>
      <c r="H193" s="324">
        <v>0.95</v>
      </c>
      <c r="I193" s="263">
        <f t="shared" si="38"/>
        <v>91.05</v>
      </c>
      <c r="J193" s="263">
        <f t="shared" si="39"/>
        <v>1.0326086956521738</v>
      </c>
    </row>
    <row r="194" spans="1:10" ht="22.5" customHeight="1">
      <c r="A194" s="293" t="s">
        <v>371</v>
      </c>
      <c r="B194" s="294" t="s">
        <v>507</v>
      </c>
      <c r="C194" s="317" t="s">
        <v>265</v>
      </c>
      <c r="D194" s="316"/>
      <c r="E194" s="288">
        <v>92</v>
      </c>
      <c r="F194" s="311" t="s">
        <v>505</v>
      </c>
      <c r="G194" s="311" t="s">
        <v>505</v>
      </c>
      <c r="H194" s="315">
        <v>29</v>
      </c>
      <c r="I194" s="263">
        <f t="shared" si="38"/>
        <v>2</v>
      </c>
      <c r="J194" s="263">
        <f t="shared" si="39"/>
        <v>93.548387096774192</v>
      </c>
    </row>
    <row r="195" spans="1:10">
      <c r="A195" s="351" t="s">
        <v>276</v>
      </c>
      <c r="B195" s="351"/>
      <c r="C195" s="352"/>
      <c r="D195" s="352"/>
      <c r="E195" s="352"/>
      <c r="F195" s="352"/>
      <c r="G195" s="352"/>
      <c r="H195" s="352"/>
      <c r="I195" s="352"/>
      <c r="J195" s="352"/>
    </row>
    <row r="196" spans="1:10">
      <c r="A196" s="327" t="s">
        <v>277</v>
      </c>
      <c r="B196" s="328" t="s">
        <v>278</v>
      </c>
      <c r="C196" s="350"/>
      <c r="D196" s="350"/>
      <c r="E196" s="350"/>
      <c r="F196" s="350"/>
      <c r="G196" s="350"/>
      <c r="H196" s="350"/>
      <c r="I196" s="350"/>
      <c r="J196" s="350"/>
    </row>
    <row r="197" spans="1:10" ht="36">
      <c r="A197" s="309" t="s">
        <v>113</v>
      </c>
      <c r="B197" s="284" t="s">
        <v>373</v>
      </c>
      <c r="C197" s="309"/>
      <c r="D197" s="284" t="s">
        <v>374</v>
      </c>
      <c r="E197" s="282">
        <v>500</v>
      </c>
      <c r="F197" s="263">
        <v>857</v>
      </c>
      <c r="G197" s="263">
        <v>857</v>
      </c>
      <c r="H197" s="263">
        <v>449</v>
      </c>
      <c r="I197" s="263">
        <f t="shared" ref="I197:I202" si="40">G197-H197</f>
        <v>408</v>
      </c>
      <c r="J197" s="263">
        <f t="shared" ref="J197:J202" si="41">H197/G197*100</f>
        <v>52.392065344224036</v>
      </c>
    </row>
    <row r="198" spans="1:10">
      <c r="A198" s="309"/>
      <c r="B198" s="284"/>
      <c r="C198" s="309"/>
      <c r="D198" s="319" t="s">
        <v>279</v>
      </c>
      <c r="E198" s="282">
        <v>254376394</v>
      </c>
      <c r="F198" s="263">
        <v>284467500</v>
      </c>
      <c r="G198" s="263">
        <v>284467500</v>
      </c>
      <c r="H198" s="263">
        <v>148925403</v>
      </c>
      <c r="I198" s="263">
        <f t="shared" si="40"/>
        <v>135542097</v>
      </c>
      <c r="J198" s="263">
        <f t="shared" si="41"/>
        <v>52.35234358933797</v>
      </c>
    </row>
    <row r="199" spans="1:10" ht="36">
      <c r="A199" s="309" t="s">
        <v>115</v>
      </c>
      <c r="B199" s="284" t="s">
        <v>116</v>
      </c>
      <c r="C199" s="309"/>
      <c r="D199" s="284" t="s">
        <v>375</v>
      </c>
      <c r="E199" s="282">
        <v>7594</v>
      </c>
      <c r="F199" s="263">
        <v>6173</v>
      </c>
      <c r="G199" s="263">
        <v>6542</v>
      </c>
      <c r="H199" s="263">
        <v>2385</v>
      </c>
      <c r="I199" s="263">
        <f t="shared" si="40"/>
        <v>4157</v>
      </c>
      <c r="J199" s="263">
        <f t="shared" si="41"/>
        <v>36.456741057780498</v>
      </c>
    </row>
    <row r="200" spans="1:10">
      <c r="A200" s="309"/>
      <c r="B200" s="284"/>
      <c r="C200" s="309"/>
      <c r="D200" s="319" t="s">
        <v>279</v>
      </c>
      <c r="E200" s="282">
        <v>667819777</v>
      </c>
      <c r="F200" s="263">
        <v>484532500</v>
      </c>
      <c r="G200" s="519">
        <v>513432500</v>
      </c>
      <c r="H200" s="519">
        <v>187112858</v>
      </c>
      <c r="I200" s="263">
        <f t="shared" si="40"/>
        <v>326319642</v>
      </c>
      <c r="J200" s="263">
        <f t="shared" si="41"/>
        <v>36.443516528462844</v>
      </c>
    </row>
    <row r="201" spans="1:10" ht="24">
      <c r="A201" s="309" t="s">
        <v>117</v>
      </c>
      <c r="B201" s="284" t="s">
        <v>376</v>
      </c>
      <c r="C201" s="309"/>
      <c r="D201" s="284" t="s">
        <v>377</v>
      </c>
      <c r="E201" s="282">
        <v>24339</v>
      </c>
      <c r="F201" s="263">
        <v>26557</v>
      </c>
      <c r="G201" s="263">
        <v>26787</v>
      </c>
      <c r="H201" s="263">
        <v>6153</v>
      </c>
      <c r="I201" s="263">
        <f t="shared" si="40"/>
        <v>20634</v>
      </c>
      <c r="J201" s="263">
        <f t="shared" si="41"/>
        <v>22.970097435323105</v>
      </c>
    </row>
    <row r="202" spans="1:10">
      <c r="A202" s="309"/>
      <c r="B202" s="284"/>
      <c r="C202" s="309"/>
      <c r="D202" s="319" t="s">
        <v>279</v>
      </c>
      <c r="E202" s="282">
        <v>3526737407</v>
      </c>
      <c r="F202" s="263">
        <v>4084482000</v>
      </c>
      <c r="G202" s="263">
        <v>4119882000</v>
      </c>
      <c r="H202" s="263">
        <v>946294147</v>
      </c>
      <c r="I202" s="263">
        <f t="shared" si="40"/>
        <v>3173587853</v>
      </c>
      <c r="J202" s="263">
        <f t="shared" si="41"/>
        <v>22.968962387757706</v>
      </c>
    </row>
    <row r="203" spans="1:10">
      <c r="A203" s="349" t="s">
        <v>256</v>
      </c>
      <c r="B203" s="349"/>
      <c r="C203" s="350"/>
      <c r="D203" s="350"/>
      <c r="E203" s="350"/>
      <c r="F203" s="350"/>
      <c r="G203" s="350"/>
      <c r="H203" s="350"/>
      <c r="I203" s="350"/>
      <c r="J203" s="350"/>
    </row>
    <row r="204" spans="1:10" ht="26.25" customHeight="1">
      <c r="A204" s="329" t="s">
        <v>257</v>
      </c>
      <c r="B204" s="343" t="s">
        <v>378</v>
      </c>
      <c r="C204" s="343"/>
      <c r="D204" s="343"/>
      <c r="E204" s="343"/>
      <c r="F204" s="343"/>
      <c r="G204" s="343"/>
      <c r="H204" s="343"/>
      <c r="I204" s="343"/>
      <c r="J204" s="343"/>
    </row>
    <row r="205" spans="1:10" ht="38.25" customHeight="1">
      <c r="A205" s="293" t="s">
        <v>14</v>
      </c>
      <c r="B205" s="294" t="s">
        <v>379</v>
      </c>
      <c r="C205" s="316"/>
      <c r="D205" s="325"/>
      <c r="E205" s="325">
        <v>0.9</v>
      </c>
      <c r="F205" s="311" t="s">
        <v>380</v>
      </c>
      <c r="G205" s="311" t="s">
        <v>513</v>
      </c>
      <c r="H205" s="311" t="s">
        <v>513</v>
      </c>
      <c r="I205" s="263">
        <f t="shared" ref="I205:I207" si="42">G205-H205</f>
        <v>0</v>
      </c>
      <c r="J205" s="263">
        <f t="shared" ref="J205:J207" si="43">H205/G205*100</f>
        <v>100</v>
      </c>
    </row>
    <row r="206" spans="1:10" ht="42.75" customHeight="1">
      <c r="A206" s="293" t="s">
        <v>381</v>
      </c>
      <c r="B206" s="294" t="s">
        <v>382</v>
      </c>
      <c r="C206" s="316"/>
      <c r="D206" s="325"/>
      <c r="E206" s="325">
        <v>0.9</v>
      </c>
      <c r="F206" s="311" t="s">
        <v>383</v>
      </c>
      <c r="G206" s="311" t="s">
        <v>514</v>
      </c>
      <c r="H206" s="311" t="s">
        <v>514</v>
      </c>
      <c r="I206" s="263">
        <f t="shared" si="42"/>
        <v>0</v>
      </c>
      <c r="J206" s="263">
        <f t="shared" si="43"/>
        <v>100</v>
      </c>
    </row>
    <row r="207" spans="1:10" ht="41.25" customHeight="1">
      <c r="A207" s="293" t="s">
        <v>384</v>
      </c>
      <c r="B207" s="294" t="s">
        <v>385</v>
      </c>
      <c r="C207" s="316"/>
      <c r="D207" s="325"/>
      <c r="E207" s="325">
        <v>0.9</v>
      </c>
      <c r="F207" s="311" t="s">
        <v>383</v>
      </c>
      <c r="G207" s="311" t="s">
        <v>514</v>
      </c>
      <c r="H207" s="311" t="s">
        <v>514</v>
      </c>
      <c r="I207" s="263">
        <f t="shared" si="42"/>
        <v>0</v>
      </c>
      <c r="J207" s="263">
        <f t="shared" si="43"/>
        <v>100</v>
      </c>
    </row>
    <row r="208" spans="1:10">
      <c r="A208" s="351" t="s">
        <v>276</v>
      </c>
      <c r="B208" s="351"/>
      <c r="C208" s="352"/>
      <c r="D208" s="352"/>
      <c r="E208" s="352"/>
      <c r="F208" s="352"/>
      <c r="G208" s="352"/>
      <c r="H208" s="352"/>
      <c r="I208" s="352"/>
      <c r="J208" s="352"/>
    </row>
    <row r="209" spans="1:10">
      <c r="A209" s="327" t="s">
        <v>277</v>
      </c>
      <c r="B209" s="328" t="s">
        <v>278</v>
      </c>
      <c r="C209" s="350"/>
      <c r="D209" s="350"/>
      <c r="E209" s="350"/>
      <c r="F209" s="350"/>
      <c r="G209" s="350"/>
      <c r="H209" s="350"/>
      <c r="I209" s="350"/>
      <c r="J209" s="350"/>
    </row>
    <row r="210" spans="1:10" ht="24">
      <c r="A210" s="309" t="s">
        <v>182</v>
      </c>
      <c r="B210" s="284" t="s">
        <v>183</v>
      </c>
      <c r="C210" s="309"/>
      <c r="D210" s="319" t="s">
        <v>386</v>
      </c>
      <c r="E210" s="282">
        <v>1</v>
      </c>
      <c r="F210" s="263">
        <v>0</v>
      </c>
      <c r="G210" s="263">
        <v>0</v>
      </c>
      <c r="H210" s="263">
        <v>0</v>
      </c>
      <c r="I210" s="263">
        <f t="shared" ref="I210:I214" si="44">G210-H210</f>
        <v>0</v>
      </c>
      <c r="J210" s="263" t="e">
        <f t="shared" ref="J210:J214" si="45">H210/G210*100</f>
        <v>#DIV/0!</v>
      </c>
    </row>
    <row r="211" spans="1:10">
      <c r="A211" s="309"/>
      <c r="B211" s="284"/>
      <c r="C211" s="309"/>
      <c r="D211" s="319" t="s">
        <v>279</v>
      </c>
      <c r="E211" s="282">
        <v>151200000</v>
      </c>
      <c r="F211" s="263">
        <v>0</v>
      </c>
      <c r="G211" s="263">
        <v>0</v>
      </c>
      <c r="H211" s="263">
        <v>0</v>
      </c>
      <c r="I211" s="263">
        <f t="shared" si="44"/>
        <v>0</v>
      </c>
      <c r="J211" s="263" t="e">
        <f t="shared" si="45"/>
        <v>#DIV/0!</v>
      </c>
    </row>
    <row r="212" spans="1:10" ht="24">
      <c r="A212" s="309" t="s">
        <v>184</v>
      </c>
      <c r="B212" s="284" t="s">
        <v>387</v>
      </c>
      <c r="C212" s="309"/>
      <c r="D212" s="284" t="s">
        <v>388</v>
      </c>
      <c r="E212" s="282">
        <v>1</v>
      </c>
      <c r="F212" s="263">
        <v>0</v>
      </c>
      <c r="G212" s="263">
        <v>0</v>
      </c>
      <c r="H212" s="263">
        <v>0</v>
      </c>
      <c r="I212" s="263">
        <f t="shared" si="44"/>
        <v>0</v>
      </c>
      <c r="J212" s="263" t="e">
        <f t="shared" si="45"/>
        <v>#DIV/0!</v>
      </c>
    </row>
    <row r="213" spans="1:10">
      <c r="A213" s="309"/>
      <c r="B213" s="284"/>
      <c r="C213" s="309"/>
      <c r="D213" s="319" t="s">
        <v>279</v>
      </c>
      <c r="E213" s="282">
        <v>139800000</v>
      </c>
      <c r="F213" s="263">
        <v>0</v>
      </c>
      <c r="G213" s="263">
        <v>0</v>
      </c>
      <c r="H213" s="263">
        <v>0</v>
      </c>
      <c r="I213" s="263">
        <f t="shared" si="44"/>
        <v>0</v>
      </c>
      <c r="J213" s="263" t="e">
        <f t="shared" si="45"/>
        <v>#DIV/0!</v>
      </c>
    </row>
    <row r="214" spans="1:10" ht="24">
      <c r="A214" s="293" t="s">
        <v>389</v>
      </c>
      <c r="B214" s="316" t="s">
        <v>390</v>
      </c>
      <c r="C214" s="309"/>
      <c r="D214" s="284" t="s">
        <v>391</v>
      </c>
      <c r="E214" s="282">
        <v>0</v>
      </c>
      <c r="F214" s="263">
        <v>0</v>
      </c>
      <c r="G214" s="263">
        <v>0</v>
      </c>
      <c r="H214" s="263">
        <v>0</v>
      </c>
      <c r="I214" s="263">
        <f t="shared" si="44"/>
        <v>0</v>
      </c>
      <c r="J214" s="263" t="e">
        <f t="shared" si="45"/>
        <v>#DIV/0!</v>
      </c>
    </row>
    <row r="215" spans="1:10">
      <c r="A215" s="293"/>
      <c r="B215" s="316"/>
      <c r="C215" s="309"/>
      <c r="D215" s="319" t="s">
        <v>279</v>
      </c>
      <c r="E215" s="282">
        <v>0</v>
      </c>
      <c r="F215" s="263">
        <v>0</v>
      </c>
      <c r="G215" s="263">
        <v>0</v>
      </c>
      <c r="H215" s="263">
        <v>0</v>
      </c>
      <c r="I215" s="263">
        <f t="shared" ref="I215:I219" si="46">G215-H215</f>
        <v>0</v>
      </c>
      <c r="J215" s="263" t="e">
        <f t="shared" ref="J215:J219" si="47">H215/G215*100</f>
        <v>#DIV/0!</v>
      </c>
    </row>
    <row r="216" spans="1:10" ht="24.75">
      <c r="A216" s="312" t="s">
        <v>181</v>
      </c>
      <c r="B216" s="313" t="s">
        <v>476</v>
      </c>
      <c r="C216" s="308"/>
      <c r="D216" s="308" t="s">
        <v>477</v>
      </c>
      <c r="E216" s="282">
        <v>0</v>
      </c>
      <c r="F216" s="263">
        <v>1</v>
      </c>
      <c r="G216" s="263">
        <v>1</v>
      </c>
      <c r="H216" s="263">
        <v>0</v>
      </c>
      <c r="I216" s="263">
        <f t="shared" si="46"/>
        <v>1</v>
      </c>
      <c r="J216" s="263">
        <f t="shared" si="47"/>
        <v>0</v>
      </c>
    </row>
    <row r="217" spans="1:10">
      <c r="A217" s="293"/>
      <c r="B217" s="316"/>
      <c r="C217" s="309"/>
      <c r="D217" s="319" t="s">
        <v>279</v>
      </c>
      <c r="E217" s="282">
        <v>0</v>
      </c>
      <c r="F217" s="263">
        <v>67522000</v>
      </c>
      <c r="G217" s="263">
        <v>67522000</v>
      </c>
      <c r="H217" s="263">
        <v>0</v>
      </c>
      <c r="I217" s="263">
        <f t="shared" si="46"/>
        <v>67522000</v>
      </c>
      <c r="J217" s="263">
        <f t="shared" si="47"/>
        <v>0</v>
      </c>
    </row>
    <row r="218" spans="1:10" ht="36">
      <c r="A218" s="297" t="s">
        <v>464</v>
      </c>
      <c r="B218" s="289" t="s">
        <v>465</v>
      </c>
      <c r="C218" s="301"/>
      <c r="D218" s="301" t="s">
        <v>283</v>
      </c>
      <c r="E218" s="282">
        <v>0</v>
      </c>
      <c r="F218" s="263">
        <v>631</v>
      </c>
      <c r="G218" s="263">
        <v>631</v>
      </c>
      <c r="H218" s="263">
        <v>0</v>
      </c>
      <c r="I218" s="263">
        <f t="shared" si="46"/>
        <v>631</v>
      </c>
      <c r="J218" s="263">
        <f t="shared" si="47"/>
        <v>0</v>
      </c>
    </row>
    <row r="219" spans="1:10">
      <c r="A219" s="293"/>
      <c r="B219" s="316"/>
      <c r="C219" s="309"/>
      <c r="D219" s="319" t="s">
        <v>279</v>
      </c>
      <c r="E219" s="282">
        <v>0</v>
      </c>
      <c r="F219" s="263">
        <v>117182000</v>
      </c>
      <c r="G219" s="263">
        <v>117182000</v>
      </c>
      <c r="H219" s="263">
        <v>0</v>
      </c>
      <c r="I219" s="263">
        <f t="shared" si="46"/>
        <v>117182000</v>
      </c>
      <c r="J219" s="263">
        <f t="shared" si="47"/>
        <v>0</v>
      </c>
    </row>
    <row r="220" spans="1:10">
      <c r="A220" s="354"/>
      <c r="B220" s="354"/>
      <c r="C220" s="354"/>
      <c r="D220" s="354"/>
      <c r="E220" s="354"/>
      <c r="F220" s="354"/>
      <c r="G220" s="354"/>
      <c r="H220" s="354"/>
      <c r="I220" s="354"/>
      <c r="J220" s="354"/>
    </row>
    <row r="221" spans="1:10">
      <c r="A221" s="68"/>
      <c r="B221" s="67"/>
      <c r="C221" s="67"/>
      <c r="D221" s="67"/>
      <c r="E221" s="276"/>
      <c r="F221" s="67"/>
      <c r="G221" s="67"/>
      <c r="H221" s="67"/>
      <c r="I221" s="67"/>
      <c r="J221" s="67"/>
    </row>
    <row r="222" spans="1:10">
      <c r="A222" s="366" t="s">
        <v>26</v>
      </c>
      <c r="B222" s="69" t="s">
        <v>27</v>
      </c>
      <c r="C222" s="369" t="s">
        <v>445</v>
      </c>
      <c r="D222" s="370"/>
      <c r="E222" s="355" t="s">
        <v>28</v>
      </c>
      <c r="F222" s="356"/>
      <c r="G222" s="357"/>
      <c r="H222" s="69" t="s">
        <v>27</v>
      </c>
      <c r="I222" s="364" t="s">
        <v>392</v>
      </c>
      <c r="J222" s="364"/>
    </row>
    <row r="223" spans="1:10">
      <c r="A223" s="367"/>
      <c r="B223" s="69" t="s">
        <v>29</v>
      </c>
      <c r="C223" s="371"/>
      <c r="D223" s="372"/>
      <c r="E223" s="358"/>
      <c r="F223" s="359"/>
      <c r="G223" s="360"/>
      <c r="H223" s="69" t="s">
        <v>29</v>
      </c>
      <c r="I223" s="365"/>
      <c r="J223" s="365"/>
    </row>
    <row r="224" spans="1:10">
      <c r="A224" s="368"/>
      <c r="B224" s="69" t="s">
        <v>30</v>
      </c>
      <c r="C224" s="371"/>
      <c r="D224" s="372"/>
      <c r="E224" s="361"/>
      <c r="F224" s="362"/>
      <c r="G224" s="363"/>
      <c r="H224" s="69" t="s">
        <v>30</v>
      </c>
      <c r="I224" s="365"/>
      <c r="J224" s="365"/>
    </row>
    <row r="227" spans="5:11">
      <c r="E227" s="285"/>
      <c r="F227" s="285"/>
      <c r="G227" s="285"/>
      <c r="H227" s="285"/>
      <c r="I227" s="278"/>
    </row>
    <row r="228" spans="5:11">
      <c r="F228" s="277"/>
      <c r="G228" s="278"/>
      <c r="H228" s="278"/>
      <c r="I228" s="278"/>
    </row>
    <row r="229" spans="5:11">
      <c r="F229" s="277"/>
      <c r="G229" s="278"/>
      <c r="H229" s="278"/>
      <c r="I229" s="278"/>
      <c r="J229" s="353"/>
      <c r="K229" s="353"/>
    </row>
    <row r="231" spans="5:11">
      <c r="E231" s="285"/>
      <c r="F231" s="285"/>
      <c r="G231" s="285"/>
      <c r="H231" s="285"/>
      <c r="I231" s="27"/>
    </row>
    <row r="234" spans="5:11">
      <c r="F234" s="27"/>
      <c r="G234" s="27"/>
      <c r="H234" s="27"/>
    </row>
    <row r="235" spans="5:11">
      <c r="F235" s="27"/>
      <c r="G235" s="27"/>
      <c r="H235" s="27"/>
    </row>
    <row r="237" spans="5:11">
      <c r="F237" s="27"/>
      <c r="G237" s="27"/>
      <c r="H237" s="27"/>
    </row>
  </sheetData>
  <mergeCells count="51">
    <mergeCell ref="J229:K229"/>
    <mergeCell ref="A208:B208"/>
    <mergeCell ref="C208:J208"/>
    <mergeCell ref="C209:J209"/>
    <mergeCell ref="A220:J220"/>
    <mergeCell ref="E222:G224"/>
    <mergeCell ref="I222:J222"/>
    <mergeCell ref="I223:J223"/>
    <mergeCell ref="I224:J224"/>
    <mergeCell ref="A222:A224"/>
    <mergeCell ref="C222:D222"/>
    <mergeCell ref="C223:D223"/>
    <mergeCell ref="C224:D224"/>
    <mergeCell ref="B204:J204"/>
    <mergeCell ref="A176:B176"/>
    <mergeCell ref="C176:J176"/>
    <mergeCell ref="C177:J177"/>
    <mergeCell ref="A186:B186"/>
    <mergeCell ref="C186:J186"/>
    <mergeCell ref="B187:J187"/>
    <mergeCell ref="A195:B195"/>
    <mergeCell ref="C195:J195"/>
    <mergeCell ref="C196:J196"/>
    <mergeCell ref="A203:B203"/>
    <mergeCell ref="C203:J203"/>
    <mergeCell ref="B168:J168"/>
    <mergeCell ref="A31:B31"/>
    <mergeCell ref="C31:J31"/>
    <mergeCell ref="C32:J32"/>
    <mergeCell ref="A129:B129"/>
    <mergeCell ref="C129:J129"/>
    <mergeCell ref="B130:J130"/>
    <mergeCell ref="A141:B141"/>
    <mergeCell ref="C141:J141"/>
    <mergeCell ref="C142:J142"/>
    <mergeCell ref="A167:B167"/>
    <mergeCell ref="C167:J167"/>
    <mergeCell ref="B17:J17"/>
    <mergeCell ref="A5:J5"/>
    <mergeCell ref="A6:E6"/>
    <mergeCell ref="B7:C7"/>
    <mergeCell ref="D7:E7"/>
    <mergeCell ref="F7:J7"/>
    <mergeCell ref="B8:C8"/>
    <mergeCell ref="D8:E8"/>
    <mergeCell ref="F8:J8"/>
    <mergeCell ref="B9:J9"/>
    <mergeCell ref="A10:B10"/>
    <mergeCell ref="C10:J10"/>
    <mergeCell ref="A16:B16"/>
    <mergeCell ref="C16:J16"/>
  </mergeCells>
  <phoneticPr fontId="42" type="noConversion"/>
  <pageMargins left="0" right="0" top="0" bottom="0" header="0.3" footer="0.3"/>
  <pageSetup paperSize="9" scale="95" orientation="landscape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E0DC-FB51-4B7F-A713-037C7EE99D18}">
  <dimension ref="A1:W186"/>
  <sheetViews>
    <sheetView tabSelected="1" topLeftCell="A160" workbookViewId="0">
      <selection activeCell="W177" sqref="W177"/>
    </sheetView>
  </sheetViews>
  <sheetFormatPr defaultColWidth="9" defaultRowHeight="15"/>
  <cols>
    <col min="1" max="1" width="7.42578125" style="79" customWidth="1"/>
    <col min="2" max="2" width="7.85546875" style="79" customWidth="1"/>
    <col min="3" max="3" width="13.28515625" style="79" customWidth="1"/>
    <col min="4" max="4" width="11.85546875" style="79" customWidth="1"/>
    <col min="5" max="7" width="13.28515625" style="79" customWidth="1"/>
    <col min="8" max="8" width="9.28515625" style="79" customWidth="1"/>
    <col min="9" max="9" width="13.140625" style="79" customWidth="1"/>
    <col min="10" max="10" width="8.85546875" style="79" customWidth="1"/>
    <col min="11" max="11" width="11.7109375" style="79" customWidth="1"/>
    <col min="12" max="12" width="12.7109375" style="79" customWidth="1"/>
    <col min="13" max="13" width="11.28515625" style="79" customWidth="1"/>
    <col min="14" max="14" width="11.5703125" style="79" customWidth="1"/>
    <col min="15" max="15" width="1.5703125" style="79" hidden="1" customWidth="1"/>
    <col min="16" max="16" width="5.42578125" style="79" hidden="1" customWidth="1"/>
    <col min="17" max="17" width="5.5703125" style="79" hidden="1" customWidth="1"/>
    <col min="18" max="18" width="8.85546875" style="79" customWidth="1"/>
    <col min="19" max="19" width="10" style="79" customWidth="1"/>
    <col min="20" max="20" width="9" style="79"/>
    <col min="21" max="21" width="12.28515625" style="79" customWidth="1"/>
    <col min="22" max="22" width="9.85546875" style="79" bestFit="1" customWidth="1"/>
    <col min="23" max="23" width="12.7109375" style="79" bestFit="1" customWidth="1"/>
    <col min="24" max="16384" width="9" style="79"/>
  </cols>
  <sheetData>
    <row r="1" spans="1:19">
      <c r="A1" s="43" t="s">
        <v>482</v>
      </c>
    </row>
    <row r="2" spans="1:19">
      <c r="A2" s="226" t="s">
        <v>31</v>
      </c>
    </row>
    <row r="5" spans="1:19">
      <c r="A5" s="78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24" customHeight="1">
      <c r="A6" s="447" t="s">
        <v>429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</row>
    <row r="7" spans="1:19" ht="21" customHeight="1">
      <c r="A7" s="451" t="s">
        <v>446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3"/>
    </row>
    <row r="8" spans="1:19" ht="16.5" customHeight="1">
      <c r="A8" s="441" t="s">
        <v>211</v>
      </c>
      <c r="B8" s="441" t="s">
        <v>60</v>
      </c>
      <c r="C8" s="441" t="s">
        <v>3</v>
      </c>
      <c r="D8" s="441" t="s">
        <v>430</v>
      </c>
      <c r="E8" s="442" t="s">
        <v>395</v>
      </c>
      <c r="F8" s="442"/>
      <c r="G8" s="441" t="s">
        <v>5</v>
      </c>
      <c r="H8" s="448" t="s">
        <v>431</v>
      </c>
      <c r="I8" s="442" t="s">
        <v>215</v>
      </c>
      <c r="J8" s="442"/>
      <c r="K8" s="442"/>
      <c r="L8" s="442"/>
      <c r="M8" s="442"/>
      <c r="N8" s="442"/>
      <c r="O8" s="442"/>
      <c r="P8" s="442"/>
      <c r="Q8" s="442"/>
      <c r="R8" s="442"/>
      <c r="S8" s="442"/>
    </row>
    <row r="9" spans="1:19" ht="24" customHeight="1">
      <c r="A9" s="441"/>
      <c r="B9" s="441"/>
      <c r="C9" s="441"/>
      <c r="D9" s="441"/>
      <c r="E9" s="442"/>
      <c r="F9" s="442"/>
      <c r="G9" s="441"/>
      <c r="H9" s="449"/>
      <c r="I9" s="441" t="s">
        <v>13</v>
      </c>
      <c r="J9" s="85" t="s">
        <v>77</v>
      </c>
      <c r="K9" s="85" t="s">
        <v>79</v>
      </c>
      <c r="L9" s="85" t="s">
        <v>62</v>
      </c>
      <c r="M9" s="85" t="s">
        <v>64</v>
      </c>
      <c r="N9" s="85" t="s">
        <v>66</v>
      </c>
      <c r="O9" s="442" t="s">
        <v>68</v>
      </c>
      <c r="P9" s="442"/>
      <c r="Q9" s="85" t="s">
        <v>70</v>
      </c>
      <c r="R9" s="85" t="s">
        <v>72</v>
      </c>
      <c r="S9" s="85" t="s">
        <v>74</v>
      </c>
    </row>
    <row r="10" spans="1:19" ht="46.5" customHeight="1">
      <c r="A10" s="441"/>
      <c r="B10" s="441"/>
      <c r="C10" s="441"/>
      <c r="D10" s="441"/>
      <c r="E10" s="442"/>
      <c r="F10" s="442"/>
      <c r="G10" s="441"/>
      <c r="H10" s="450"/>
      <c r="I10" s="441"/>
      <c r="J10" s="86" t="s">
        <v>432</v>
      </c>
      <c r="K10" s="86" t="s">
        <v>433</v>
      </c>
      <c r="L10" s="86" t="s">
        <v>219</v>
      </c>
      <c r="M10" s="86" t="s">
        <v>434</v>
      </c>
      <c r="N10" s="86" t="s">
        <v>435</v>
      </c>
      <c r="O10" s="443" t="s">
        <v>436</v>
      </c>
      <c r="P10" s="443"/>
      <c r="Q10" s="86" t="s">
        <v>437</v>
      </c>
      <c r="R10" s="86" t="s">
        <v>438</v>
      </c>
      <c r="S10" s="86" t="s">
        <v>439</v>
      </c>
    </row>
    <row r="11" spans="1:19">
      <c r="A11" s="87" t="s">
        <v>14</v>
      </c>
      <c r="B11" s="87" t="s">
        <v>22</v>
      </c>
      <c r="C11" s="88" t="s">
        <v>23</v>
      </c>
      <c r="D11" s="87" t="s">
        <v>93</v>
      </c>
      <c r="E11" s="444" t="s">
        <v>94</v>
      </c>
      <c r="F11" s="445"/>
      <c r="G11" s="89" t="s">
        <v>15</v>
      </c>
      <c r="H11" s="90">
        <f>'Aneski 3'!G14</f>
        <v>39038</v>
      </c>
      <c r="I11" s="90">
        <f>J11+K11+L11+M11+N11+R11+S11</f>
        <v>12701080000</v>
      </c>
      <c r="J11" s="90">
        <v>0</v>
      </c>
      <c r="K11" s="90">
        <v>0</v>
      </c>
      <c r="L11" s="90">
        <v>9844300000</v>
      </c>
      <c r="M11" s="90">
        <v>1638380000</v>
      </c>
      <c r="N11" s="90">
        <v>1218400000</v>
      </c>
      <c r="O11" s="446"/>
      <c r="P11" s="446"/>
      <c r="Q11" s="90"/>
      <c r="R11" s="90">
        <v>0</v>
      </c>
      <c r="S11" s="90">
        <v>0</v>
      </c>
    </row>
    <row r="12" spans="1:19">
      <c r="A12" s="87" t="s">
        <v>14</v>
      </c>
      <c r="B12" s="87" t="s">
        <v>22</v>
      </c>
      <c r="C12" s="88" t="s">
        <v>23</v>
      </c>
      <c r="D12" s="87" t="s">
        <v>93</v>
      </c>
      <c r="E12" s="444" t="s">
        <v>94</v>
      </c>
      <c r="F12" s="445"/>
      <c r="G12" s="89" t="s">
        <v>16</v>
      </c>
      <c r="H12" s="90">
        <f>'Aneski 3'!J14</f>
        <v>38784.428256494728</v>
      </c>
      <c r="I12" s="90">
        <f t="shared" ref="I12:I75" si="0">J12+K12+L12+M12+N12+R12+S12</f>
        <v>12618580000</v>
      </c>
      <c r="J12" s="90">
        <v>0</v>
      </c>
      <c r="K12" s="90">
        <v>0</v>
      </c>
      <c r="L12" s="90">
        <v>9777300000</v>
      </c>
      <c r="M12" s="90">
        <v>1622880000</v>
      </c>
      <c r="N12" s="90">
        <v>1218400000</v>
      </c>
      <c r="O12" s="446"/>
      <c r="P12" s="446"/>
      <c r="Q12" s="90"/>
      <c r="R12" s="90">
        <v>0</v>
      </c>
      <c r="S12" s="90">
        <v>0</v>
      </c>
    </row>
    <row r="13" spans="1:19">
      <c r="A13" s="87" t="s">
        <v>14</v>
      </c>
      <c r="B13" s="87" t="s">
        <v>22</v>
      </c>
      <c r="C13" s="88" t="s">
        <v>23</v>
      </c>
      <c r="D13" s="87" t="s">
        <v>93</v>
      </c>
      <c r="E13" s="444" t="s">
        <v>94</v>
      </c>
      <c r="F13" s="445"/>
      <c r="G13" s="89" t="s">
        <v>226</v>
      </c>
      <c r="H13" s="90">
        <f>'Aneski 3'!M14</f>
        <v>12405</v>
      </c>
      <c r="I13" s="91">
        <f t="shared" si="0"/>
        <v>4036000974</v>
      </c>
      <c r="J13" s="91">
        <v>0</v>
      </c>
      <c r="K13" s="91">
        <v>0</v>
      </c>
      <c r="L13" s="91">
        <v>3155108011</v>
      </c>
      <c r="M13" s="91">
        <v>517766617</v>
      </c>
      <c r="N13" s="91">
        <v>363126346</v>
      </c>
      <c r="O13" s="446"/>
      <c r="P13" s="446"/>
      <c r="Q13" s="90"/>
      <c r="R13" s="90">
        <v>0</v>
      </c>
      <c r="S13" s="91">
        <v>0</v>
      </c>
    </row>
    <row r="14" spans="1:19" ht="30" customHeight="1">
      <c r="A14" s="87" t="s">
        <v>14</v>
      </c>
      <c r="B14" s="87" t="s">
        <v>22</v>
      </c>
      <c r="C14" s="88" t="s">
        <v>23</v>
      </c>
      <c r="D14" s="87" t="s">
        <v>95</v>
      </c>
      <c r="E14" s="444" t="s">
        <v>96</v>
      </c>
      <c r="F14" s="445"/>
      <c r="G14" s="89" t="s">
        <v>15</v>
      </c>
      <c r="H14" s="90">
        <v>269</v>
      </c>
      <c r="I14" s="90">
        <f t="shared" si="0"/>
        <v>512000000</v>
      </c>
      <c r="J14" s="90">
        <v>0</v>
      </c>
      <c r="K14" s="90">
        <v>0</v>
      </c>
      <c r="L14" s="90">
        <v>370000000</v>
      </c>
      <c r="M14" s="90">
        <v>64000000</v>
      </c>
      <c r="N14" s="90">
        <v>78000000</v>
      </c>
      <c r="O14" s="446"/>
      <c r="P14" s="446"/>
      <c r="Q14" s="90"/>
      <c r="R14" s="90">
        <v>0</v>
      </c>
      <c r="S14" s="90">
        <v>0</v>
      </c>
    </row>
    <row r="15" spans="1:19" ht="24" customHeight="1">
      <c r="A15" s="87" t="s">
        <v>14</v>
      </c>
      <c r="B15" s="87" t="s">
        <v>22</v>
      </c>
      <c r="C15" s="88" t="s">
        <v>23</v>
      </c>
      <c r="D15" s="87" t="s">
        <v>95</v>
      </c>
      <c r="E15" s="444" t="s">
        <v>96</v>
      </c>
      <c r="F15" s="445"/>
      <c r="G15" s="89" t="s">
        <v>16</v>
      </c>
      <c r="H15" s="90">
        <v>274</v>
      </c>
      <c r="I15" s="90">
        <f t="shared" si="0"/>
        <v>522000000</v>
      </c>
      <c r="J15" s="90">
        <v>0</v>
      </c>
      <c r="K15" s="90">
        <v>0</v>
      </c>
      <c r="L15" s="90">
        <v>380000000</v>
      </c>
      <c r="M15" s="90">
        <v>64000000</v>
      </c>
      <c r="N15" s="90">
        <v>78000000</v>
      </c>
      <c r="O15" s="446"/>
      <c r="P15" s="446"/>
      <c r="Q15" s="90"/>
      <c r="R15" s="90">
        <v>0</v>
      </c>
      <c r="S15" s="90">
        <v>0</v>
      </c>
    </row>
    <row r="16" spans="1:19" ht="24.75" customHeight="1">
      <c r="A16" s="87" t="s">
        <v>14</v>
      </c>
      <c r="B16" s="87" t="s">
        <v>22</v>
      </c>
      <c r="C16" s="88" t="s">
        <v>23</v>
      </c>
      <c r="D16" s="87" t="s">
        <v>95</v>
      </c>
      <c r="E16" s="444" t="s">
        <v>96</v>
      </c>
      <c r="F16" s="445"/>
      <c r="G16" s="89" t="s">
        <v>226</v>
      </c>
      <c r="H16" s="90">
        <v>82</v>
      </c>
      <c r="I16" s="91">
        <f t="shared" si="0"/>
        <v>156523517</v>
      </c>
      <c r="J16" s="91">
        <v>0</v>
      </c>
      <c r="K16" s="91">
        <v>0</v>
      </c>
      <c r="L16" s="91">
        <v>121343736</v>
      </c>
      <c r="M16" s="91">
        <v>19397579</v>
      </c>
      <c r="N16" s="91">
        <v>15782202</v>
      </c>
      <c r="O16" s="446"/>
      <c r="P16" s="446"/>
      <c r="Q16" s="90"/>
      <c r="R16" s="90">
        <v>0</v>
      </c>
      <c r="S16" s="91">
        <v>0</v>
      </c>
    </row>
    <row r="17" spans="1:19" ht="24" customHeight="1">
      <c r="A17" s="87" t="s">
        <v>14</v>
      </c>
      <c r="B17" s="87" t="s">
        <v>22</v>
      </c>
      <c r="C17" s="88" t="s">
        <v>23</v>
      </c>
      <c r="D17" s="87" t="s">
        <v>97</v>
      </c>
      <c r="E17" s="444" t="s">
        <v>98</v>
      </c>
      <c r="F17" s="445"/>
      <c r="G17" s="89" t="s">
        <v>15</v>
      </c>
      <c r="H17" s="90">
        <v>57</v>
      </c>
      <c r="I17" s="90">
        <f t="shared" si="0"/>
        <v>179800000</v>
      </c>
      <c r="J17" s="90">
        <v>0</v>
      </c>
      <c r="K17" s="90">
        <v>0</v>
      </c>
      <c r="L17" s="90">
        <v>135000000</v>
      </c>
      <c r="M17" s="90">
        <v>22800000</v>
      </c>
      <c r="N17" s="90">
        <v>22000000</v>
      </c>
      <c r="O17" s="446"/>
      <c r="P17" s="446"/>
      <c r="Q17" s="90"/>
      <c r="R17" s="90">
        <v>0</v>
      </c>
      <c r="S17" s="90">
        <v>0</v>
      </c>
    </row>
    <row r="18" spans="1:19" ht="24" customHeight="1">
      <c r="A18" s="87" t="s">
        <v>14</v>
      </c>
      <c r="B18" s="87" t="s">
        <v>22</v>
      </c>
      <c r="C18" s="88" t="s">
        <v>23</v>
      </c>
      <c r="D18" s="87" t="s">
        <v>97</v>
      </c>
      <c r="E18" s="444" t="s">
        <v>98</v>
      </c>
      <c r="F18" s="445"/>
      <c r="G18" s="89" t="s">
        <v>16</v>
      </c>
      <c r="H18" s="90">
        <v>57</v>
      </c>
      <c r="I18" s="90">
        <f t="shared" si="0"/>
        <v>179800000</v>
      </c>
      <c r="J18" s="90">
        <v>0</v>
      </c>
      <c r="K18" s="90">
        <v>0</v>
      </c>
      <c r="L18" s="90">
        <v>135000000</v>
      </c>
      <c r="M18" s="90">
        <v>22800000</v>
      </c>
      <c r="N18" s="90">
        <v>22000000</v>
      </c>
      <c r="O18" s="446"/>
      <c r="P18" s="446"/>
      <c r="Q18" s="90"/>
      <c r="R18" s="90">
        <v>0</v>
      </c>
      <c r="S18" s="90">
        <v>0</v>
      </c>
    </row>
    <row r="19" spans="1:19" ht="24" customHeight="1">
      <c r="A19" s="87" t="s">
        <v>14</v>
      </c>
      <c r="B19" s="87" t="s">
        <v>22</v>
      </c>
      <c r="C19" s="88" t="s">
        <v>23</v>
      </c>
      <c r="D19" s="87" t="s">
        <v>97</v>
      </c>
      <c r="E19" s="444" t="s">
        <v>98</v>
      </c>
      <c r="F19" s="445"/>
      <c r="G19" s="89" t="s">
        <v>226</v>
      </c>
      <c r="H19" s="90">
        <v>18</v>
      </c>
      <c r="I19" s="91">
        <f t="shared" si="0"/>
        <v>56414687</v>
      </c>
      <c r="J19" s="91">
        <v>0</v>
      </c>
      <c r="K19" s="91">
        <v>0</v>
      </c>
      <c r="L19" s="91">
        <v>43784124</v>
      </c>
      <c r="M19" s="91">
        <v>7444285</v>
      </c>
      <c r="N19" s="91">
        <v>5186278</v>
      </c>
      <c r="O19" s="446"/>
      <c r="P19" s="446"/>
      <c r="Q19" s="90"/>
      <c r="R19" s="90">
        <v>0</v>
      </c>
      <c r="S19" s="91">
        <v>0</v>
      </c>
    </row>
    <row r="20" spans="1:19" ht="22.5" customHeight="1">
      <c r="A20" s="87" t="s">
        <v>14</v>
      </c>
      <c r="B20" s="87" t="s">
        <v>22</v>
      </c>
      <c r="C20" s="88" t="s">
        <v>23</v>
      </c>
      <c r="D20" s="87" t="s">
        <v>99</v>
      </c>
      <c r="E20" s="444" t="s">
        <v>100</v>
      </c>
      <c r="F20" s="445"/>
      <c r="G20" s="89" t="s">
        <v>15</v>
      </c>
      <c r="H20" s="90">
        <v>228</v>
      </c>
      <c r="I20" s="90">
        <f t="shared" si="0"/>
        <v>371500000</v>
      </c>
      <c r="J20" s="90">
        <v>0</v>
      </c>
      <c r="K20" s="90">
        <v>0</v>
      </c>
      <c r="L20" s="90">
        <v>216000000</v>
      </c>
      <c r="M20" s="90">
        <v>34500000</v>
      </c>
      <c r="N20" s="90">
        <v>72000000</v>
      </c>
      <c r="O20" s="446"/>
      <c r="P20" s="446"/>
      <c r="Q20" s="90"/>
      <c r="R20" s="90">
        <v>0</v>
      </c>
      <c r="S20" s="90">
        <v>49000000</v>
      </c>
    </row>
    <row r="21" spans="1:19" ht="27.75" customHeight="1">
      <c r="A21" s="87" t="s">
        <v>14</v>
      </c>
      <c r="B21" s="87" t="s">
        <v>22</v>
      </c>
      <c r="C21" s="88" t="s">
        <v>23</v>
      </c>
      <c r="D21" s="87" t="s">
        <v>99</v>
      </c>
      <c r="E21" s="444" t="s">
        <v>100</v>
      </c>
      <c r="F21" s="445"/>
      <c r="G21" s="89" t="s">
        <v>16</v>
      </c>
      <c r="H21" s="90">
        <v>228</v>
      </c>
      <c r="I21" s="90">
        <f t="shared" si="0"/>
        <v>371500000</v>
      </c>
      <c r="J21" s="90">
        <v>0</v>
      </c>
      <c r="K21" s="90">
        <v>0</v>
      </c>
      <c r="L21" s="90">
        <v>216000000</v>
      </c>
      <c r="M21" s="90">
        <v>34500000</v>
      </c>
      <c r="N21" s="90">
        <v>72000000</v>
      </c>
      <c r="O21" s="446"/>
      <c r="P21" s="446"/>
      <c r="Q21" s="90"/>
      <c r="R21" s="90">
        <v>0</v>
      </c>
      <c r="S21" s="90">
        <v>49000000</v>
      </c>
    </row>
    <row r="22" spans="1:19" ht="30" customHeight="1">
      <c r="A22" s="87" t="s">
        <v>14</v>
      </c>
      <c r="B22" s="87" t="s">
        <v>22</v>
      </c>
      <c r="C22" s="88" t="s">
        <v>23</v>
      </c>
      <c r="D22" s="87" t="s">
        <v>99</v>
      </c>
      <c r="E22" s="444" t="s">
        <v>100</v>
      </c>
      <c r="F22" s="445"/>
      <c r="G22" s="89" t="s">
        <v>226</v>
      </c>
      <c r="H22" s="90">
        <f>'Aneski 3'!M17</f>
        <v>74</v>
      </c>
      <c r="I22" s="91">
        <f t="shared" si="0"/>
        <v>121224962</v>
      </c>
      <c r="J22" s="91">
        <v>0</v>
      </c>
      <c r="K22" s="91">
        <v>0</v>
      </c>
      <c r="L22" s="91">
        <v>68262876</v>
      </c>
      <c r="M22" s="91">
        <v>10726836</v>
      </c>
      <c r="N22" s="91">
        <v>23462873</v>
      </c>
      <c r="O22" s="446"/>
      <c r="P22" s="446"/>
      <c r="Q22" s="90"/>
      <c r="R22" s="90">
        <v>0</v>
      </c>
      <c r="S22" s="91">
        <v>18772377</v>
      </c>
    </row>
    <row r="23" spans="1:19" ht="24" customHeight="1">
      <c r="A23" s="87" t="s">
        <v>14</v>
      </c>
      <c r="B23" s="87" t="s">
        <v>22</v>
      </c>
      <c r="C23" s="88" t="s">
        <v>23</v>
      </c>
      <c r="D23" s="87" t="s">
        <v>101</v>
      </c>
      <c r="E23" s="444" t="s">
        <v>102</v>
      </c>
      <c r="F23" s="445"/>
      <c r="G23" s="89" t="s">
        <v>15</v>
      </c>
      <c r="H23" s="90">
        <v>6969</v>
      </c>
      <c r="I23" s="90">
        <f t="shared" si="0"/>
        <v>409000000</v>
      </c>
      <c r="J23" s="90">
        <v>0</v>
      </c>
      <c r="K23" s="90">
        <v>0</v>
      </c>
      <c r="L23" s="90">
        <v>317000000</v>
      </c>
      <c r="M23" s="90">
        <v>53000000</v>
      </c>
      <c r="N23" s="90">
        <v>39000000</v>
      </c>
      <c r="O23" s="446"/>
      <c r="P23" s="446"/>
      <c r="Q23" s="90"/>
      <c r="R23" s="90">
        <v>0</v>
      </c>
      <c r="S23" s="90">
        <v>0</v>
      </c>
    </row>
    <row r="24" spans="1:19" ht="24" customHeight="1">
      <c r="A24" s="87" t="s">
        <v>14</v>
      </c>
      <c r="B24" s="87" t="s">
        <v>22</v>
      </c>
      <c r="C24" s="88" t="s">
        <v>23</v>
      </c>
      <c r="D24" s="87" t="s">
        <v>101</v>
      </c>
      <c r="E24" s="444" t="s">
        <v>102</v>
      </c>
      <c r="F24" s="445"/>
      <c r="G24" s="89" t="s">
        <v>16</v>
      </c>
      <c r="H24" s="90">
        <v>6969</v>
      </c>
      <c r="I24" s="90">
        <f t="shared" si="0"/>
        <v>409000000</v>
      </c>
      <c r="J24" s="90">
        <v>0</v>
      </c>
      <c r="K24" s="90">
        <v>0</v>
      </c>
      <c r="L24" s="90">
        <v>317000000</v>
      </c>
      <c r="M24" s="90">
        <v>53000000</v>
      </c>
      <c r="N24" s="90">
        <v>39000000</v>
      </c>
      <c r="O24" s="446"/>
      <c r="P24" s="446"/>
      <c r="Q24" s="90"/>
      <c r="R24" s="90">
        <v>0</v>
      </c>
      <c r="S24" s="90">
        <v>0</v>
      </c>
    </row>
    <row r="25" spans="1:19" ht="24" customHeight="1">
      <c r="A25" s="87" t="s">
        <v>14</v>
      </c>
      <c r="B25" s="87" t="s">
        <v>22</v>
      </c>
      <c r="C25" s="88" t="s">
        <v>23</v>
      </c>
      <c r="D25" s="87" t="s">
        <v>101</v>
      </c>
      <c r="E25" s="444" t="s">
        <v>102</v>
      </c>
      <c r="F25" s="445"/>
      <c r="G25" s="89" t="s">
        <v>226</v>
      </c>
      <c r="H25" s="90">
        <f>'Aneski 3'!M18</f>
        <v>2419</v>
      </c>
      <c r="I25" s="91">
        <f t="shared" si="0"/>
        <v>141987299</v>
      </c>
      <c r="J25" s="91">
        <v>0</v>
      </c>
      <c r="K25" s="91">
        <v>0</v>
      </c>
      <c r="L25" s="91">
        <v>111256324</v>
      </c>
      <c r="M25" s="91">
        <v>17441547</v>
      </c>
      <c r="N25" s="91">
        <v>13289428</v>
      </c>
      <c r="O25" s="446"/>
      <c r="P25" s="446"/>
      <c r="Q25" s="90"/>
      <c r="R25" s="90">
        <v>0</v>
      </c>
      <c r="S25" s="91">
        <v>0</v>
      </c>
    </row>
    <row r="26" spans="1:19" ht="24" customHeight="1">
      <c r="A26" s="87" t="s">
        <v>14</v>
      </c>
      <c r="B26" s="87" t="s">
        <v>22</v>
      </c>
      <c r="C26" s="88" t="s">
        <v>23</v>
      </c>
      <c r="D26" s="87" t="s">
        <v>103</v>
      </c>
      <c r="E26" s="444" t="s">
        <v>104</v>
      </c>
      <c r="F26" s="445"/>
      <c r="G26" s="89" t="s">
        <v>15</v>
      </c>
      <c r="H26" s="90">
        <v>661</v>
      </c>
      <c r="I26" s="90">
        <f t="shared" si="0"/>
        <v>1357000000</v>
      </c>
      <c r="J26" s="90">
        <v>0</v>
      </c>
      <c r="K26" s="90">
        <v>0</v>
      </c>
      <c r="L26" s="90">
        <v>939000000</v>
      </c>
      <c r="M26" s="90">
        <v>157000000</v>
      </c>
      <c r="N26" s="90">
        <v>261000000</v>
      </c>
      <c r="O26" s="446"/>
      <c r="P26" s="446"/>
      <c r="Q26" s="90"/>
      <c r="R26" s="90">
        <v>0</v>
      </c>
      <c r="S26" s="90">
        <v>0</v>
      </c>
    </row>
    <row r="27" spans="1:19" ht="24" customHeight="1">
      <c r="A27" s="87" t="s">
        <v>14</v>
      </c>
      <c r="B27" s="87" t="s">
        <v>22</v>
      </c>
      <c r="C27" s="88" t="s">
        <v>23</v>
      </c>
      <c r="D27" s="87" t="s">
        <v>103</v>
      </c>
      <c r="E27" s="444" t="s">
        <v>104</v>
      </c>
      <c r="F27" s="445"/>
      <c r="G27" s="89" t="s">
        <v>16</v>
      </c>
      <c r="H27" s="90">
        <v>690</v>
      </c>
      <c r="I27" s="90">
        <f t="shared" si="0"/>
        <v>1416200000</v>
      </c>
      <c r="J27" s="90">
        <v>0</v>
      </c>
      <c r="K27" s="90">
        <v>0</v>
      </c>
      <c r="L27" s="90">
        <v>986000000</v>
      </c>
      <c r="M27" s="90">
        <v>169200000</v>
      </c>
      <c r="N27" s="90">
        <v>261000000</v>
      </c>
      <c r="O27" s="446"/>
      <c r="P27" s="446"/>
      <c r="Q27" s="90"/>
      <c r="R27" s="90">
        <v>0</v>
      </c>
      <c r="S27" s="90">
        <v>0</v>
      </c>
    </row>
    <row r="28" spans="1:19" ht="24" customHeight="1">
      <c r="A28" s="87" t="s">
        <v>14</v>
      </c>
      <c r="B28" s="87" t="s">
        <v>22</v>
      </c>
      <c r="C28" s="88" t="s">
        <v>23</v>
      </c>
      <c r="D28" s="87" t="s">
        <v>103</v>
      </c>
      <c r="E28" s="444" t="s">
        <v>104</v>
      </c>
      <c r="F28" s="445"/>
      <c r="G28" s="89" t="s">
        <v>226</v>
      </c>
      <c r="H28" s="90">
        <f>'Aneski 3'!M19</f>
        <v>228</v>
      </c>
      <c r="I28" s="91">
        <f t="shared" si="0"/>
        <v>467840340</v>
      </c>
      <c r="J28" s="91">
        <v>0</v>
      </c>
      <c r="K28" s="91">
        <v>0</v>
      </c>
      <c r="L28" s="91">
        <v>339627487</v>
      </c>
      <c r="M28" s="91">
        <v>53830448</v>
      </c>
      <c r="N28" s="91">
        <v>74382405</v>
      </c>
      <c r="O28" s="446"/>
      <c r="P28" s="446"/>
      <c r="Q28" s="90"/>
      <c r="R28" s="90">
        <v>0</v>
      </c>
      <c r="S28" s="91">
        <v>0</v>
      </c>
    </row>
    <row r="29" spans="1:19" ht="24" customHeight="1">
      <c r="A29" s="87" t="s">
        <v>14</v>
      </c>
      <c r="B29" s="87" t="s">
        <v>22</v>
      </c>
      <c r="C29" s="88" t="s">
        <v>23</v>
      </c>
      <c r="D29" s="87" t="s">
        <v>105</v>
      </c>
      <c r="E29" s="444" t="s">
        <v>106</v>
      </c>
      <c r="F29" s="445"/>
      <c r="G29" s="89" t="s">
        <v>15</v>
      </c>
      <c r="H29" s="90">
        <v>64</v>
      </c>
      <c r="I29" s="90">
        <f t="shared" si="0"/>
        <v>457300000</v>
      </c>
      <c r="J29" s="90">
        <v>0</v>
      </c>
      <c r="K29" s="90">
        <v>0</v>
      </c>
      <c r="L29" s="90">
        <v>370000000</v>
      </c>
      <c r="M29" s="90">
        <v>59300000</v>
      </c>
      <c r="N29" s="90">
        <v>28000000</v>
      </c>
      <c r="O29" s="446"/>
      <c r="P29" s="446"/>
      <c r="Q29" s="90"/>
      <c r="R29" s="90">
        <v>0</v>
      </c>
      <c r="S29" s="90">
        <v>0</v>
      </c>
    </row>
    <row r="30" spans="1:19" ht="24" customHeight="1">
      <c r="A30" s="87" t="s">
        <v>14</v>
      </c>
      <c r="B30" s="87" t="s">
        <v>22</v>
      </c>
      <c r="C30" s="88" t="s">
        <v>23</v>
      </c>
      <c r="D30" s="87" t="s">
        <v>105</v>
      </c>
      <c r="E30" s="444" t="s">
        <v>106</v>
      </c>
      <c r="F30" s="445"/>
      <c r="G30" s="89" t="s">
        <v>16</v>
      </c>
      <c r="H30" s="90">
        <v>64</v>
      </c>
      <c r="I30" s="90">
        <f t="shared" si="0"/>
        <v>457300000</v>
      </c>
      <c r="J30" s="90">
        <v>0</v>
      </c>
      <c r="K30" s="90">
        <v>0</v>
      </c>
      <c r="L30" s="90">
        <v>370000000</v>
      </c>
      <c r="M30" s="90">
        <v>59300000</v>
      </c>
      <c r="N30" s="90">
        <v>28000000</v>
      </c>
      <c r="O30" s="446"/>
      <c r="P30" s="446"/>
      <c r="Q30" s="90"/>
      <c r="R30" s="90">
        <v>0</v>
      </c>
      <c r="S30" s="90">
        <v>0</v>
      </c>
    </row>
    <row r="31" spans="1:19" ht="24" customHeight="1">
      <c r="A31" s="87" t="s">
        <v>14</v>
      </c>
      <c r="B31" s="87" t="s">
        <v>22</v>
      </c>
      <c r="C31" s="88" t="s">
        <v>23</v>
      </c>
      <c r="D31" s="87" t="s">
        <v>105</v>
      </c>
      <c r="E31" s="444" t="s">
        <v>106</v>
      </c>
      <c r="F31" s="445"/>
      <c r="G31" s="89" t="s">
        <v>226</v>
      </c>
      <c r="H31" s="90">
        <v>20</v>
      </c>
      <c r="I31" s="91">
        <f t="shared" si="0"/>
        <v>145402215</v>
      </c>
      <c r="J31" s="91">
        <v>0</v>
      </c>
      <c r="K31" s="91">
        <v>0</v>
      </c>
      <c r="L31" s="91">
        <v>118087217</v>
      </c>
      <c r="M31" s="91">
        <v>19334710</v>
      </c>
      <c r="N31" s="91">
        <v>7980288</v>
      </c>
      <c r="O31" s="446"/>
      <c r="P31" s="446"/>
      <c r="Q31" s="90"/>
      <c r="R31" s="90">
        <v>0</v>
      </c>
      <c r="S31" s="91">
        <v>0</v>
      </c>
    </row>
    <row r="32" spans="1:19">
      <c r="A32" s="87" t="s">
        <v>14</v>
      </c>
      <c r="B32" s="87" t="s">
        <v>22</v>
      </c>
      <c r="C32" s="88" t="s">
        <v>23</v>
      </c>
      <c r="D32" s="87" t="s">
        <v>107</v>
      </c>
      <c r="E32" s="444" t="s">
        <v>108</v>
      </c>
      <c r="F32" s="445"/>
      <c r="G32" s="89" t="s">
        <v>15</v>
      </c>
      <c r="H32" s="90">
        <v>60</v>
      </c>
      <c r="I32" s="90">
        <f t="shared" si="0"/>
        <v>170000000</v>
      </c>
      <c r="J32" s="90">
        <v>0</v>
      </c>
      <c r="K32" s="90">
        <v>0</v>
      </c>
      <c r="L32" s="90">
        <v>120000000</v>
      </c>
      <c r="M32" s="90">
        <v>22000000</v>
      </c>
      <c r="N32" s="90">
        <v>28000000</v>
      </c>
      <c r="O32" s="446"/>
      <c r="P32" s="446"/>
      <c r="Q32" s="90"/>
      <c r="R32" s="90">
        <v>0</v>
      </c>
      <c r="S32" s="90">
        <v>0</v>
      </c>
    </row>
    <row r="33" spans="1:19">
      <c r="A33" s="87" t="s">
        <v>14</v>
      </c>
      <c r="B33" s="87" t="s">
        <v>22</v>
      </c>
      <c r="C33" s="88" t="s">
        <v>23</v>
      </c>
      <c r="D33" s="87" t="s">
        <v>107</v>
      </c>
      <c r="E33" s="444" t="s">
        <v>108</v>
      </c>
      <c r="F33" s="445"/>
      <c r="G33" s="89" t="s">
        <v>16</v>
      </c>
      <c r="H33" s="90">
        <v>61</v>
      </c>
      <c r="I33" s="90">
        <f t="shared" si="0"/>
        <v>172000000</v>
      </c>
      <c r="J33" s="90">
        <v>0</v>
      </c>
      <c r="K33" s="90">
        <v>0</v>
      </c>
      <c r="L33" s="90">
        <v>122000000</v>
      </c>
      <c r="M33" s="90">
        <v>22000000</v>
      </c>
      <c r="N33" s="90">
        <v>28000000</v>
      </c>
      <c r="O33" s="446"/>
      <c r="P33" s="446"/>
      <c r="Q33" s="90"/>
      <c r="R33" s="90">
        <v>0</v>
      </c>
      <c r="S33" s="90">
        <v>0</v>
      </c>
    </row>
    <row r="34" spans="1:19">
      <c r="A34" s="87" t="s">
        <v>14</v>
      </c>
      <c r="B34" s="87" t="s">
        <v>22</v>
      </c>
      <c r="C34" s="88" t="s">
        <v>23</v>
      </c>
      <c r="D34" s="87" t="s">
        <v>107</v>
      </c>
      <c r="E34" s="444" t="s">
        <v>108</v>
      </c>
      <c r="F34" s="445"/>
      <c r="G34" s="89" t="s">
        <v>226</v>
      </c>
      <c r="H34" s="90">
        <f>'Aneski 3'!M21</f>
        <v>20</v>
      </c>
      <c r="I34" s="91">
        <f t="shared" si="0"/>
        <v>56329822</v>
      </c>
      <c r="J34" s="91">
        <v>0</v>
      </c>
      <c r="K34" s="91">
        <v>0</v>
      </c>
      <c r="L34" s="91">
        <v>41012347</v>
      </c>
      <c r="M34" s="91">
        <v>6701481</v>
      </c>
      <c r="N34" s="91">
        <v>8615994</v>
      </c>
      <c r="O34" s="446"/>
      <c r="P34" s="446"/>
      <c r="Q34" s="90"/>
      <c r="R34" s="90">
        <v>0</v>
      </c>
      <c r="S34" s="91">
        <v>0</v>
      </c>
    </row>
    <row r="35" spans="1:19" ht="39" customHeight="1">
      <c r="A35" s="87" t="s">
        <v>14</v>
      </c>
      <c r="B35" s="87" t="s">
        <v>22</v>
      </c>
      <c r="C35" s="88" t="s">
        <v>23</v>
      </c>
      <c r="D35" s="87" t="s">
        <v>109</v>
      </c>
      <c r="E35" s="444" t="s">
        <v>359</v>
      </c>
      <c r="F35" s="445"/>
      <c r="G35" s="89" t="s">
        <v>15</v>
      </c>
      <c r="H35" s="90">
        <v>50248647</v>
      </c>
      <c r="I35" s="90">
        <f t="shared" si="0"/>
        <v>3729970000</v>
      </c>
      <c r="J35" s="90">
        <v>0</v>
      </c>
      <c r="K35" s="90">
        <v>0</v>
      </c>
      <c r="L35" s="90">
        <v>2953000000</v>
      </c>
      <c r="M35" s="90">
        <v>485370000</v>
      </c>
      <c r="N35" s="90">
        <v>291600000</v>
      </c>
      <c r="O35" s="446"/>
      <c r="P35" s="446"/>
      <c r="Q35" s="90"/>
      <c r="R35" s="90">
        <v>0</v>
      </c>
      <c r="S35" s="90">
        <v>0</v>
      </c>
    </row>
    <row r="36" spans="1:19" ht="35.25" customHeight="1">
      <c r="A36" s="87" t="s">
        <v>14</v>
      </c>
      <c r="B36" s="87" t="s">
        <v>22</v>
      </c>
      <c r="C36" s="88" t="s">
        <v>23</v>
      </c>
      <c r="D36" s="87" t="s">
        <v>109</v>
      </c>
      <c r="E36" s="444" t="s">
        <v>359</v>
      </c>
      <c r="F36" s="445"/>
      <c r="G36" s="89" t="s">
        <v>16</v>
      </c>
      <c r="H36" s="90">
        <f>'Aneski 3'!J22</f>
        <v>50248587.802679397</v>
      </c>
      <c r="I36" s="90">
        <f t="shared" si="0"/>
        <v>3711670000</v>
      </c>
      <c r="J36" s="90">
        <v>0</v>
      </c>
      <c r="K36" s="90">
        <v>0</v>
      </c>
      <c r="L36" s="90">
        <v>2936000000</v>
      </c>
      <c r="M36" s="90">
        <v>484070000</v>
      </c>
      <c r="N36" s="90">
        <v>291600000</v>
      </c>
      <c r="O36" s="446"/>
      <c r="P36" s="446"/>
      <c r="Q36" s="90"/>
      <c r="R36" s="90">
        <v>0</v>
      </c>
      <c r="S36" s="90">
        <v>0</v>
      </c>
    </row>
    <row r="37" spans="1:19" ht="39.75" customHeight="1">
      <c r="A37" s="87" t="s">
        <v>14</v>
      </c>
      <c r="B37" s="87" t="s">
        <v>22</v>
      </c>
      <c r="C37" s="88" t="s">
        <v>23</v>
      </c>
      <c r="D37" s="87" t="s">
        <v>109</v>
      </c>
      <c r="E37" s="444" t="s">
        <v>359</v>
      </c>
      <c r="F37" s="445"/>
      <c r="G37" s="89" t="s">
        <v>226</v>
      </c>
      <c r="H37" s="90">
        <f>'Aneski 3'!M22</f>
        <v>15543375</v>
      </c>
      <c r="I37" s="91">
        <f t="shared" si="0"/>
        <v>1148129343</v>
      </c>
      <c r="J37" s="91">
        <v>0</v>
      </c>
      <c r="K37" s="91">
        <v>0</v>
      </c>
      <c r="L37" s="91">
        <v>932447524</v>
      </c>
      <c r="M37" s="91">
        <v>142993666</v>
      </c>
      <c r="N37" s="91">
        <v>72688153</v>
      </c>
      <c r="O37" s="446"/>
      <c r="P37" s="446"/>
      <c r="Q37" s="90"/>
      <c r="R37" s="90">
        <v>0</v>
      </c>
      <c r="S37" s="91">
        <v>0</v>
      </c>
    </row>
    <row r="38" spans="1:19" ht="28.5" customHeight="1">
      <c r="A38" s="87" t="s">
        <v>14</v>
      </c>
      <c r="B38" s="87" t="s">
        <v>22</v>
      </c>
      <c r="C38" s="88" t="s">
        <v>23</v>
      </c>
      <c r="D38" s="87" t="s">
        <v>111</v>
      </c>
      <c r="E38" s="444" t="s">
        <v>112</v>
      </c>
      <c r="F38" s="445"/>
      <c r="G38" s="89" t="s">
        <v>15</v>
      </c>
      <c r="H38" s="90">
        <v>247</v>
      </c>
      <c r="I38" s="90">
        <f t="shared" si="0"/>
        <v>97500000</v>
      </c>
      <c r="J38" s="90">
        <v>0</v>
      </c>
      <c r="K38" s="90">
        <v>0</v>
      </c>
      <c r="L38" s="90">
        <v>62000000</v>
      </c>
      <c r="M38" s="90">
        <v>10500000</v>
      </c>
      <c r="N38" s="90">
        <v>25000000</v>
      </c>
      <c r="O38" s="446"/>
      <c r="P38" s="446"/>
      <c r="Q38" s="90"/>
      <c r="R38" s="90">
        <v>0</v>
      </c>
      <c r="S38" s="90">
        <v>0</v>
      </c>
    </row>
    <row r="39" spans="1:19" ht="28.5" customHeight="1">
      <c r="A39" s="87" t="s">
        <v>14</v>
      </c>
      <c r="B39" s="87" t="s">
        <v>22</v>
      </c>
      <c r="C39" s="88" t="s">
        <v>23</v>
      </c>
      <c r="D39" s="87" t="s">
        <v>111</v>
      </c>
      <c r="E39" s="444" t="s">
        <v>112</v>
      </c>
      <c r="F39" s="445"/>
      <c r="G39" s="89" t="s">
        <v>16</v>
      </c>
      <c r="H39" s="90">
        <v>247</v>
      </c>
      <c r="I39" s="90">
        <f t="shared" si="0"/>
        <v>97500000</v>
      </c>
      <c r="J39" s="90">
        <v>0</v>
      </c>
      <c r="K39" s="90">
        <v>0</v>
      </c>
      <c r="L39" s="90">
        <v>62000000</v>
      </c>
      <c r="M39" s="90">
        <v>10500000</v>
      </c>
      <c r="N39" s="90">
        <v>25000000</v>
      </c>
      <c r="O39" s="446"/>
      <c r="P39" s="446"/>
      <c r="Q39" s="90"/>
      <c r="R39" s="90">
        <v>0</v>
      </c>
      <c r="S39" s="90">
        <v>0</v>
      </c>
    </row>
    <row r="40" spans="1:19" ht="28.5" customHeight="1">
      <c r="A40" s="87" t="s">
        <v>14</v>
      </c>
      <c r="B40" s="87" t="s">
        <v>22</v>
      </c>
      <c r="C40" s="88" t="s">
        <v>23</v>
      </c>
      <c r="D40" s="87" t="s">
        <v>111</v>
      </c>
      <c r="E40" s="444" t="s">
        <v>112</v>
      </c>
      <c r="F40" s="445"/>
      <c r="G40" s="89" t="s">
        <v>226</v>
      </c>
      <c r="H40" s="90">
        <f>'Aneski 3'!M23</f>
        <v>107</v>
      </c>
      <c r="I40" s="91">
        <f t="shared" si="0"/>
        <v>42405979</v>
      </c>
      <c r="J40" s="91">
        <v>0</v>
      </c>
      <c r="K40" s="91">
        <v>0</v>
      </c>
      <c r="L40" s="91">
        <v>20459935</v>
      </c>
      <c r="M40" s="91">
        <v>3319249</v>
      </c>
      <c r="N40" s="91">
        <v>18626795</v>
      </c>
      <c r="O40" s="446"/>
      <c r="P40" s="446"/>
      <c r="Q40" s="90"/>
      <c r="R40" s="90">
        <v>0</v>
      </c>
      <c r="S40" s="91">
        <v>0</v>
      </c>
    </row>
    <row r="41" spans="1:19" ht="28.5" customHeight="1">
      <c r="A41" s="87" t="s">
        <v>14</v>
      </c>
      <c r="B41" s="87" t="s">
        <v>22</v>
      </c>
      <c r="C41" s="88" t="s">
        <v>23</v>
      </c>
      <c r="D41" s="87" t="s">
        <v>113</v>
      </c>
      <c r="E41" s="444" t="s">
        <v>114</v>
      </c>
      <c r="F41" s="445"/>
      <c r="G41" s="89" t="s">
        <v>15</v>
      </c>
      <c r="H41" s="90">
        <v>857</v>
      </c>
      <c r="I41" s="90">
        <f t="shared" si="0"/>
        <v>284467500</v>
      </c>
      <c r="J41" s="90">
        <v>0</v>
      </c>
      <c r="K41" s="90">
        <v>0</v>
      </c>
      <c r="L41" s="90">
        <v>0</v>
      </c>
      <c r="M41" s="90">
        <v>0</v>
      </c>
      <c r="N41" s="90">
        <v>118000000</v>
      </c>
      <c r="O41" s="446"/>
      <c r="P41" s="446"/>
      <c r="Q41" s="90"/>
      <c r="R41" s="90">
        <v>0</v>
      </c>
      <c r="S41" s="90">
        <v>166467500</v>
      </c>
    </row>
    <row r="42" spans="1:19" ht="28.5" customHeight="1">
      <c r="A42" s="87" t="s">
        <v>14</v>
      </c>
      <c r="B42" s="87" t="s">
        <v>22</v>
      </c>
      <c r="C42" s="88" t="s">
        <v>23</v>
      </c>
      <c r="D42" s="87" t="s">
        <v>113</v>
      </c>
      <c r="E42" s="444" t="s">
        <v>114</v>
      </c>
      <c r="F42" s="445"/>
      <c r="G42" s="89" t="s">
        <v>16</v>
      </c>
      <c r="H42" s="90">
        <v>857</v>
      </c>
      <c r="I42" s="90">
        <f t="shared" si="0"/>
        <v>284467500</v>
      </c>
      <c r="J42" s="90">
        <v>0</v>
      </c>
      <c r="K42" s="90">
        <v>0</v>
      </c>
      <c r="L42" s="90">
        <v>0</v>
      </c>
      <c r="M42" s="90">
        <v>0</v>
      </c>
      <c r="N42" s="90">
        <v>118000000</v>
      </c>
      <c r="O42" s="446"/>
      <c r="P42" s="446"/>
      <c r="Q42" s="90"/>
      <c r="R42" s="90">
        <v>0</v>
      </c>
      <c r="S42" s="90">
        <v>166467500</v>
      </c>
    </row>
    <row r="43" spans="1:19" ht="28.5" customHeight="1">
      <c r="A43" s="87" t="s">
        <v>14</v>
      </c>
      <c r="B43" s="87" t="s">
        <v>22</v>
      </c>
      <c r="C43" s="88" t="s">
        <v>23</v>
      </c>
      <c r="D43" s="87" t="s">
        <v>113</v>
      </c>
      <c r="E43" s="444" t="s">
        <v>114</v>
      </c>
      <c r="F43" s="445"/>
      <c r="G43" s="89" t="s">
        <v>226</v>
      </c>
      <c r="H43" s="90">
        <f>'Aneski 3'!M24</f>
        <v>449</v>
      </c>
      <c r="I43" s="91">
        <f t="shared" si="0"/>
        <v>148925403</v>
      </c>
      <c r="J43" s="91">
        <v>0</v>
      </c>
      <c r="K43" s="91">
        <v>0</v>
      </c>
      <c r="L43" s="91">
        <v>0</v>
      </c>
      <c r="M43" s="91">
        <v>0</v>
      </c>
      <c r="N43" s="91">
        <v>42963403</v>
      </c>
      <c r="O43" s="446"/>
      <c r="P43" s="446"/>
      <c r="Q43" s="90"/>
      <c r="R43" s="90">
        <v>0</v>
      </c>
      <c r="S43" s="91">
        <v>105962000</v>
      </c>
    </row>
    <row r="44" spans="1:19" ht="25.5" customHeight="1">
      <c r="A44" s="87" t="s">
        <v>14</v>
      </c>
      <c r="B44" s="87" t="s">
        <v>22</v>
      </c>
      <c r="C44" s="88" t="s">
        <v>23</v>
      </c>
      <c r="D44" s="87" t="s">
        <v>115</v>
      </c>
      <c r="E44" s="444" t="s">
        <v>116</v>
      </c>
      <c r="F44" s="445"/>
      <c r="G44" s="89" t="s">
        <v>15</v>
      </c>
      <c r="H44" s="90">
        <v>6173</v>
      </c>
      <c r="I44" s="90">
        <f t="shared" si="0"/>
        <v>484532500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446"/>
      <c r="P44" s="446"/>
      <c r="Q44" s="90"/>
      <c r="R44" s="90">
        <v>0</v>
      </c>
      <c r="S44" s="90">
        <v>484532500</v>
      </c>
    </row>
    <row r="45" spans="1:19" ht="23.25" customHeight="1">
      <c r="A45" s="87" t="s">
        <v>14</v>
      </c>
      <c r="B45" s="87" t="s">
        <v>22</v>
      </c>
      <c r="C45" s="88" t="s">
        <v>23</v>
      </c>
      <c r="D45" s="87" t="s">
        <v>115</v>
      </c>
      <c r="E45" s="444" t="s">
        <v>116</v>
      </c>
      <c r="F45" s="445"/>
      <c r="G45" s="89" t="s">
        <v>16</v>
      </c>
      <c r="H45" s="90">
        <v>6542</v>
      </c>
      <c r="I45" s="90">
        <f t="shared" si="0"/>
        <v>513432500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446"/>
      <c r="P45" s="446"/>
      <c r="Q45" s="90"/>
      <c r="R45" s="90">
        <v>0</v>
      </c>
      <c r="S45" s="90">
        <v>513432500</v>
      </c>
    </row>
    <row r="46" spans="1:19" ht="24.75" customHeight="1">
      <c r="A46" s="87" t="s">
        <v>14</v>
      </c>
      <c r="B46" s="87" t="s">
        <v>22</v>
      </c>
      <c r="C46" s="88" t="s">
        <v>23</v>
      </c>
      <c r="D46" s="87" t="s">
        <v>115</v>
      </c>
      <c r="E46" s="444" t="s">
        <v>116</v>
      </c>
      <c r="F46" s="445"/>
      <c r="G46" s="89" t="s">
        <v>226</v>
      </c>
      <c r="H46" s="90">
        <f>'Aneski 3'!M25</f>
        <v>2385</v>
      </c>
      <c r="I46" s="91">
        <f t="shared" si="0"/>
        <v>187112858</v>
      </c>
      <c r="J46" s="91">
        <v>0</v>
      </c>
      <c r="K46" s="91">
        <v>0</v>
      </c>
      <c r="L46" s="91">
        <v>0</v>
      </c>
      <c r="M46" s="91">
        <v>0</v>
      </c>
      <c r="N46" s="91">
        <v>0</v>
      </c>
      <c r="O46" s="446"/>
      <c r="P46" s="446"/>
      <c r="Q46" s="90"/>
      <c r="R46" s="90">
        <v>0</v>
      </c>
      <c r="S46" s="91">
        <v>187112858</v>
      </c>
    </row>
    <row r="47" spans="1:19" ht="24" customHeight="1">
      <c r="A47" s="87" t="s">
        <v>14</v>
      </c>
      <c r="B47" s="87" t="s">
        <v>22</v>
      </c>
      <c r="C47" s="88" t="s">
        <v>23</v>
      </c>
      <c r="D47" s="87" t="s">
        <v>117</v>
      </c>
      <c r="E47" s="444" t="s">
        <v>118</v>
      </c>
      <c r="F47" s="445"/>
      <c r="G47" s="89" t="s">
        <v>15</v>
      </c>
      <c r="H47" s="90">
        <v>26557</v>
      </c>
      <c r="I47" s="90">
        <f t="shared" si="0"/>
        <v>4084482000</v>
      </c>
      <c r="J47" s="90">
        <v>0</v>
      </c>
      <c r="K47" s="90">
        <v>0</v>
      </c>
      <c r="L47" s="90">
        <v>1664469000</v>
      </c>
      <c r="M47" s="90">
        <v>252700000</v>
      </c>
      <c r="N47" s="90">
        <v>2157313000</v>
      </c>
      <c r="O47" s="446"/>
      <c r="P47" s="446"/>
      <c r="Q47" s="90"/>
      <c r="R47" s="90">
        <v>10000000</v>
      </c>
      <c r="S47" s="90">
        <v>0</v>
      </c>
    </row>
    <row r="48" spans="1:19" ht="24" customHeight="1">
      <c r="A48" s="87" t="s">
        <v>14</v>
      </c>
      <c r="B48" s="87" t="s">
        <v>22</v>
      </c>
      <c r="C48" s="88" t="s">
        <v>23</v>
      </c>
      <c r="D48" s="87" t="s">
        <v>117</v>
      </c>
      <c r="E48" s="444" t="s">
        <v>118</v>
      </c>
      <c r="F48" s="445"/>
      <c r="G48" s="89" t="s">
        <v>16</v>
      </c>
      <c r="H48" s="90">
        <f>'Aneski 3'!J26</f>
        <v>26787.168182893201</v>
      </c>
      <c r="I48" s="90">
        <f t="shared" si="0"/>
        <v>4119882000</v>
      </c>
      <c r="J48" s="90">
        <v>0</v>
      </c>
      <c r="K48" s="90">
        <v>0</v>
      </c>
      <c r="L48" s="90">
        <v>1694469000</v>
      </c>
      <c r="M48" s="90">
        <v>258100000</v>
      </c>
      <c r="N48" s="90">
        <v>2157313000</v>
      </c>
      <c r="O48" s="446"/>
      <c r="P48" s="446"/>
      <c r="Q48" s="90"/>
      <c r="R48" s="90">
        <v>10000000</v>
      </c>
      <c r="S48" s="90">
        <v>0</v>
      </c>
    </row>
    <row r="49" spans="1:22" ht="36" customHeight="1">
      <c r="A49" s="87" t="s">
        <v>14</v>
      </c>
      <c r="B49" s="87" t="s">
        <v>22</v>
      </c>
      <c r="C49" s="88" t="s">
        <v>23</v>
      </c>
      <c r="D49" s="87" t="s">
        <v>117</v>
      </c>
      <c r="E49" s="444" t="s">
        <v>118</v>
      </c>
      <c r="F49" s="445"/>
      <c r="G49" s="89" t="s">
        <v>226</v>
      </c>
      <c r="H49" s="90">
        <f>'Aneski 3'!M26</f>
        <v>6153</v>
      </c>
      <c r="I49" s="91">
        <f t="shared" si="0"/>
        <v>946294147</v>
      </c>
      <c r="J49" s="91">
        <v>0</v>
      </c>
      <c r="K49" s="91">
        <v>0</v>
      </c>
      <c r="L49" s="91">
        <v>498481342</v>
      </c>
      <c r="M49" s="91">
        <v>81807457</v>
      </c>
      <c r="N49" s="91">
        <v>359688630</v>
      </c>
      <c r="O49" s="446"/>
      <c r="P49" s="446"/>
      <c r="Q49" s="90"/>
      <c r="R49" s="91">
        <v>6316718</v>
      </c>
      <c r="S49" s="91">
        <v>0</v>
      </c>
      <c r="V49" s="228"/>
    </row>
    <row r="50" spans="1:22" ht="39.75" customHeight="1">
      <c r="A50" s="87" t="s">
        <v>14</v>
      </c>
      <c r="B50" s="87" t="s">
        <v>22</v>
      </c>
      <c r="C50" s="88" t="s">
        <v>23</v>
      </c>
      <c r="D50" s="87" t="s">
        <v>119</v>
      </c>
      <c r="E50" s="444" t="s">
        <v>336</v>
      </c>
      <c r="F50" s="445"/>
      <c r="G50" s="89" t="s">
        <v>15</v>
      </c>
      <c r="H50" s="90">
        <v>7741</v>
      </c>
      <c r="I50" s="90">
        <f t="shared" si="0"/>
        <v>277700000</v>
      </c>
      <c r="J50" s="90">
        <v>0</v>
      </c>
      <c r="K50" s="90">
        <v>0</v>
      </c>
      <c r="L50" s="90">
        <v>145000000</v>
      </c>
      <c r="M50" s="90">
        <v>22700000</v>
      </c>
      <c r="N50" s="90">
        <v>110000000</v>
      </c>
      <c r="O50" s="446"/>
      <c r="P50" s="446"/>
      <c r="Q50" s="90"/>
      <c r="R50" s="90">
        <v>0</v>
      </c>
      <c r="S50" s="90">
        <v>0</v>
      </c>
    </row>
    <row r="51" spans="1:22" ht="42.75" customHeight="1">
      <c r="A51" s="87" t="s">
        <v>14</v>
      </c>
      <c r="B51" s="87" t="s">
        <v>22</v>
      </c>
      <c r="C51" s="88" t="s">
        <v>23</v>
      </c>
      <c r="D51" s="87" t="s">
        <v>119</v>
      </c>
      <c r="E51" s="444" t="s">
        <v>336</v>
      </c>
      <c r="F51" s="445"/>
      <c r="G51" s="89" t="s">
        <v>16</v>
      </c>
      <c r="H51" s="90">
        <f>'Aneski 3'!J27</f>
        <v>7580</v>
      </c>
      <c r="I51" s="90">
        <f t="shared" si="0"/>
        <v>271900000</v>
      </c>
      <c r="J51" s="90">
        <v>0</v>
      </c>
      <c r="K51" s="90">
        <v>0</v>
      </c>
      <c r="L51" s="90">
        <v>140000000</v>
      </c>
      <c r="M51" s="90">
        <v>21900000</v>
      </c>
      <c r="N51" s="90">
        <v>110000000</v>
      </c>
      <c r="O51" s="446"/>
      <c r="P51" s="446"/>
      <c r="Q51" s="90"/>
      <c r="R51" s="90">
        <v>0</v>
      </c>
      <c r="S51" s="90">
        <v>0</v>
      </c>
    </row>
    <row r="52" spans="1:22" ht="42.75" customHeight="1">
      <c r="A52" s="87" t="s">
        <v>14</v>
      </c>
      <c r="B52" s="87" t="s">
        <v>22</v>
      </c>
      <c r="C52" s="88" t="s">
        <v>23</v>
      </c>
      <c r="D52" s="87" t="s">
        <v>119</v>
      </c>
      <c r="E52" s="444" t="s">
        <v>336</v>
      </c>
      <c r="F52" s="445"/>
      <c r="G52" s="89" t="s">
        <v>226</v>
      </c>
      <c r="H52" s="90">
        <f>'Aneski 3'!M27</f>
        <v>1571</v>
      </c>
      <c r="I52" s="91">
        <f t="shared" si="0"/>
        <v>56346666</v>
      </c>
      <c r="J52" s="91">
        <v>0</v>
      </c>
      <c r="K52" s="91">
        <v>0</v>
      </c>
      <c r="L52" s="91">
        <v>35661417</v>
      </c>
      <c r="M52" s="91">
        <v>5604461</v>
      </c>
      <c r="N52" s="91">
        <v>15080788</v>
      </c>
      <c r="O52" s="446"/>
      <c r="P52" s="446"/>
      <c r="Q52" s="90"/>
      <c r="R52" s="91">
        <v>0</v>
      </c>
      <c r="S52" s="91">
        <v>0</v>
      </c>
    </row>
    <row r="53" spans="1:22" ht="80.25" customHeight="1">
      <c r="A53" s="92" t="s">
        <v>14</v>
      </c>
      <c r="B53" s="92" t="s">
        <v>22</v>
      </c>
      <c r="C53" s="251" t="s">
        <v>23</v>
      </c>
      <c r="D53" s="252" t="s">
        <v>454</v>
      </c>
      <c r="E53" s="459" t="s">
        <v>455</v>
      </c>
      <c r="F53" s="460"/>
      <c r="G53" s="93" t="s">
        <v>15</v>
      </c>
      <c r="H53" s="91">
        <v>1</v>
      </c>
      <c r="I53" s="91">
        <f t="shared" si="0"/>
        <v>35800</v>
      </c>
      <c r="J53" s="91">
        <v>0</v>
      </c>
      <c r="K53" s="91">
        <v>35800</v>
      </c>
      <c r="L53" s="90">
        <v>0</v>
      </c>
      <c r="M53" s="90">
        <v>0</v>
      </c>
      <c r="N53" s="90">
        <v>0</v>
      </c>
      <c r="O53" s="446">
        <v>0</v>
      </c>
      <c r="P53" s="446"/>
      <c r="Q53" s="90">
        <v>0</v>
      </c>
      <c r="R53" s="90">
        <v>0</v>
      </c>
      <c r="S53" s="90">
        <v>0</v>
      </c>
    </row>
    <row r="54" spans="1:22" ht="88.5" customHeight="1">
      <c r="A54" s="87" t="s">
        <v>14</v>
      </c>
      <c r="B54" s="87" t="s">
        <v>22</v>
      </c>
      <c r="C54" s="214" t="s">
        <v>23</v>
      </c>
      <c r="D54" s="221" t="s">
        <v>454</v>
      </c>
      <c r="E54" s="457" t="s">
        <v>455</v>
      </c>
      <c r="F54" s="458"/>
      <c r="G54" s="89" t="s">
        <v>16</v>
      </c>
      <c r="H54" s="216">
        <v>1</v>
      </c>
      <c r="I54" s="90">
        <f t="shared" si="0"/>
        <v>35800</v>
      </c>
      <c r="J54" s="90">
        <v>0</v>
      </c>
      <c r="K54" s="90">
        <v>35800</v>
      </c>
      <c r="L54" s="90">
        <v>0</v>
      </c>
      <c r="M54" s="90">
        <v>0</v>
      </c>
      <c r="N54" s="90">
        <v>0</v>
      </c>
      <c r="O54" s="446">
        <v>0</v>
      </c>
      <c r="P54" s="446"/>
      <c r="Q54" s="90">
        <v>0</v>
      </c>
      <c r="R54" s="90">
        <v>0</v>
      </c>
      <c r="S54" s="90">
        <v>0</v>
      </c>
    </row>
    <row r="55" spans="1:22" ht="91.5" customHeight="1">
      <c r="A55" s="87" t="s">
        <v>14</v>
      </c>
      <c r="B55" s="87" t="s">
        <v>22</v>
      </c>
      <c r="C55" s="214" t="s">
        <v>23</v>
      </c>
      <c r="D55" s="221" t="s">
        <v>454</v>
      </c>
      <c r="E55" s="457" t="s">
        <v>455</v>
      </c>
      <c r="F55" s="458"/>
      <c r="G55" s="89" t="s">
        <v>226</v>
      </c>
      <c r="H55" s="216">
        <v>0</v>
      </c>
      <c r="I55" s="90">
        <f t="shared" si="0"/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446">
        <v>0</v>
      </c>
      <c r="P55" s="446"/>
      <c r="Q55" s="90">
        <v>0</v>
      </c>
      <c r="R55" s="90">
        <v>0</v>
      </c>
      <c r="S55" s="90">
        <v>0</v>
      </c>
    </row>
    <row r="56" spans="1:22" ht="40.5" customHeight="1">
      <c r="A56" s="87" t="s">
        <v>14</v>
      </c>
      <c r="B56" s="87" t="s">
        <v>22</v>
      </c>
      <c r="C56" s="214" t="s">
        <v>23</v>
      </c>
      <c r="D56" s="87" t="s">
        <v>122</v>
      </c>
      <c r="E56" s="444" t="s">
        <v>123</v>
      </c>
      <c r="F56" s="445"/>
      <c r="G56" s="89" t="s">
        <v>15</v>
      </c>
      <c r="H56" s="216">
        <v>1</v>
      </c>
      <c r="I56" s="90">
        <f t="shared" si="0"/>
        <v>1000000</v>
      </c>
      <c r="J56" s="90"/>
      <c r="K56" s="90">
        <v>1000000</v>
      </c>
      <c r="L56" s="90">
        <v>0</v>
      </c>
      <c r="M56" s="90">
        <v>0</v>
      </c>
      <c r="N56" s="90">
        <v>0</v>
      </c>
      <c r="O56" s="446">
        <v>0</v>
      </c>
      <c r="P56" s="446"/>
      <c r="Q56" s="90">
        <v>0</v>
      </c>
      <c r="R56" s="90">
        <v>0</v>
      </c>
      <c r="S56" s="90">
        <v>0</v>
      </c>
    </row>
    <row r="57" spans="1:22" ht="36.75" customHeight="1">
      <c r="A57" s="87" t="s">
        <v>14</v>
      </c>
      <c r="B57" s="87" t="s">
        <v>22</v>
      </c>
      <c r="C57" s="214" t="s">
        <v>23</v>
      </c>
      <c r="D57" s="92" t="s">
        <v>122</v>
      </c>
      <c r="E57" s="454" t="s">
        <v>123</v>
      </c>
      <c r="F57" s="455"/>
      <c r="G57" s="93" t="s">
        <v>16</v>
      </c>
      <c r="H57" s="216">
        <v>1</v>
      </c>
      <c r="I57" s="90">
        <f t="shared" si="0"/>
        <v>1000000</v>
      </c>
      <c r="J57" s="90">
        <v>0</v>
      </c>
      <c r="K57" s="90">
        <v>1000000</v>
      </c>
      <c r="L57" s="90">
        <v>0</v>
      </c>
      <c r="M57" s="90">
        <v>0</v>
      </c>
      <c r="N57" s="90">
        <v>0</v>
      </c>
      <c r="O57" s="446"/>
      <c r="P57" s="446"/>
      <c r="Q57" s="90"/>
      <c r="R57" s="90">
        <v>0</v>
      </c>
      <c r="S57" s="90">
        <v>0</v>
      </c>
    </row>
    <row r="58" spans="1:22" s="84" customFormat="1" ht="36.75" customHeight="1">
      <c r="A58" s="92" t="s">
        <v>14</v>
      </c>
      <c r="B58" s="92" t="s">
        <v>22</v>
      </c>
      <c r="C58" s="215" t="s">
        <v>23</v>
      </c>
      <c r="D58" s="87" t="s">
        <v>122</v>
      </c>
      <c r="E58" s="444" t="s">
        <v>123</v>
      </c>
      <c r="F58" s="445"/>
      <c r="G58" s="89" t="s">
        <v>226</v>
      </c>
      <c r="H58" s="217">
        <v>0</v>
      </c>
      <c r="I58" s="90">
        <f t="shared" si="0"/>
        <v>0</v>
      </c>
      <c r="J58" s="91">
        <v>0</v>
      </c>
      <c r="K58" s="90">
        <v>0</v>
      </c>
      <c r="L58" s="91">
        <v>0</v>
      </c>
      <c r="M58" s="90">
        <v>0</v>
      </c>
      <c r="N58" s="90">
        <v>0</v>
      </c>
      <c r="O58" s="456"/>
      <c r="P58" s="456"/>
      <c r="Q58" s="91"/>
      <c r="R58" s="90">
        <v>0</v>
      </c>
      <c r="S58" s="91">
        <v>0</v>
      </c>
    </row>
    <row r="59" spans="1:22" ht="40.5" customHeight="1">
      <c r="A59" s="87" t="s">
        <v>14</v>
      </c>
      <c r="B59" s="87" t="s">
        <v>22</v>
      </c>
      <c r="C59" s="214" t="s">
        <v>23</v>
      </c>
      <c r="D59" s="87" t="s">
        <v>196</v>
      </c>
      <c r="E59" s="444" t="s">
        <v>423</v>
      </c>
      <c r="F59" s="445"/>
      <c r="G59" s="89" t="s">
        <v>15</v>
      </c>
      <c r="H59" s="216">
        <v>0</v>
      </c>
      <c r="I59" s="90">
        <f t="shared" si="0"/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446"/>
      <c r="P59" s="446"/>
      <c r="Q59" s="90"/>
      <c r="R59" s="90">
        <v>0</v>
      </c>
      <c r="S59" s="90">
        <v>0</v>
      </c>
    </row>
    <row r="60" spans="1:22" ht="46.5" customHeight="1">
      <c r="A60" s="87" t="s">
        <v>14</v>
      </c>
      <c r="B60" s="87" t="s">
        <v>22</v>
      </c>
      <c r="C60" s="214" t="s">
        <v>23</v>
      </c>
      <c r="D60" s="87" t="s">
        <v>196</v>
      </c>
      <c r="E60" s="444" t="s">
        <v>423</v>
      </c>
      <c r="F60" s="445"/>
      <c r="G60" s="89" t="s">
        <v>16</v>
      </c>
      <c r="H60" s="216">
        <v>0</v>
      </c>
      <c r="I60" s="90">
        <f t="shared" si="0"/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446"/>
      <c r="P60" s="446"/>
      <c r="Q60" s="90"/>
      <c r="R60" s="90">
        <v>0</v>
      </c>
      <c r="S60" s="90">
        <v>0</v>
      </c>
    </row>
    <row r="61" spans="1:22" ht="39.75" customHeight="1">
      <c r="A61" s="87" t="s">
        <v>14</v>
      </c>
      <c r="B61" s="87" t="s">
        <v>22</v>
      </c>
      <c r="C61" s="214" t="s">
        <v>23</v>
      </c>
      <c r="D61" s="87" t="s">
        <v>196</v>
      </c>
      <c r="E61" s="444" t="s">
        <v>423</v>
      </c>
      <c r="F61" s="445"/>
      <c r="G61" s="89" t="s">
        <v>226</v>
      </c>
      <c r="H61" s="216">
        <v>3</v>
      </c>
      <c r="I61" s="90">
        <f t="shared" si="0"/>
        <v>423440</v>
      </c>
      <c r="J61" s="90">
        <v>0</v>
      </c>
      <c r="K61" s="222">
        <v>423440</v>
      </c>
      <c r="L61" s="90">
        <v>0</v>
      </c>
      <c r="M61" s="90">
        <v>0</v>
      </c>
      <c r="N61" s="90">
        <v>0</v>
      </c>
      <c r="O61" s="446"/>
      <c r="P61" s="446"/>
      <c r="Q61" s="90"/>
      <c r="R61" s="90">
        <v>0</v>
      </c>
      <c r="S61" s="90">
        <v>0</v>
      </c>
    </row>
    <row r="62" spans="1:22" ht="39.75" customHeight="1">
      <c r="A62" s="87" t="s">
        <v>14</v>
      </c>
      <c r="B62" s="87" t="s">
        <v>22</v>
      </c>
      <c r="C62" s="214" t="s">
        <v>23</v>
      </c>
      <c r="D62" s="87" t="s">
        <v>198</v>
      </c>
      <c r="E62" s="444" t="s">
        <v>199</v>
      </c>
      <c r="F62" s="445"/>
      <c r="G62" s="89" t="s">
        <v>15</v>
      </c>
      <c r="H62" s="216">
        <v>1</v>
      </c>
      <c r="I62" s="90">
        <f t="shared" si="0"/>
        <v>2241000000</v>
      </c>
      <c r="J62" s="90">
        <v>0</v>
      </c>
      <c r="K62" s="90">
        <v>2241000000</v>
      </c>
      <c r="L62" s="90">
        <v>0</v>
      </c>
      <c r="M62" s="90">
        <v>0</v>
      </c>
      <c r="N62" s="90">
        <v>0</v>
      </c>
      <c r="O62" s="446"/>
      <c r="P62" s="446"/>
      <c r="Q62" s="90"/>
      <c r="R62" s="90">
        <v>0</v>
      </c>
      <c r="S62" s="90">
        <v>0</v>
      </c>
    </row>
    <row r="63" spans="1:22" ht="31.5" customHeight="1">
      <c r="A63" s="87" t="s">
        <v>14</v>
      </c>
      <c r="B63" s="87" t="s">
        <v>22</v>
      </c>
      <c r="C63" s="214" t="s">
        <v>23</v>
      </c>
      <c r="D63" s="87" t="s">
        <v>198</v>
      </c>
      <c r="E63" s="444" t="s">
        <v>199</v>
      </c>
      <c r="F63" s="445"/>
      <c r="G63" s="89" t="s">
        <v>16</v>
      </c>
      <c r="H63" s="216">
        <v>1</v>
      </c>
      <c r="I63" s="90">
        <f t="shared" si="0"/>
        <v>2241000000</v>
      </c>
      <c r="J63" s="90">
        <v>0</v>
      </c>
      <c r="K63" s="90">
        <v>2241000000</v>
      </c>
      <c r="L63" s="90">
        <v>0</v>
      </c>
      <c r="M63" s="90">
        <v>0</v>
      </c>
      <c r="N63" s="90">
        <v>0</v>
      </c>
      <c r="O63" s="446"/>
      <c r="P63" s="446"/>
      <c r="Q63" s="90"/>
      <c r="R63" s="90">
        <v>0</v>
      </c>
      <c r="S63" s="90">
        <v>0</v>
      </c>
    </row>
    <row r="64" spans="1:22" ht="34.5" customHeight="1">
      <c r="A64" s="87" t="s">
        <v>14</v>
      </c>
      <c r="B64" s="87" t="s">
        <v>22</v>
      </c>
      <c r="C64" s="214" t="s">
        <v>23</v>
      </c>
      <c r="D64" s="87" t="s">
        <v>198</v>
      </c>
      <c r="E64" s="444" t="s">
        <v>199</v>
      </c>
      <c r="F64" s="445"/>
      <c r="G64" s="89" t="s">
        <v>226</v>
      </c>
      <c r="H64" s="216">
        <v>1</v>
      </c>
      <c r="I64" s="90">
        <f t="shared" si="0"/>
        <v>461971070</v>
      </c>
      <c r="J64" s="90">
        <v>0</v>
      </c>
      <c r="K64" s="90">
        <v>461971070</v>
      </c>
      <c r="L64" s="90">
        <v>0</v>
      </c>
      <c r="M64" s="90">
        <v>0</v>
      </c>
      <c r="N64" s="90">
        <v>0</v>
      </c>
      <c r="O64" s="446"/>
      <c r="P64" s="446"/>
      <c r="Q64" s="90"/>
      <c r="R64" s="90">
        <v>0</v>
      </c>
      <c r="S64" s="90">
        <v>0</v>
      </c>
    </row>
    <row r="65" spans="1:19" ht="29.25" customHeight="1">
      <c r="A65" s="87" t="s">
        <v>14</v>
      </c>
      <c r="B65" s="87" t="s">
        <v>22</v>
      </c>
      <c r="C65" s="214" t="s">
        <v>23</v>
      </c>
      <c r="D65" s="87" t="s">
        <v>124</v>
      </c>
      <c r="E65" s="463" t="s">
        <v>479</v>
      </c>
      <c r="F65" s="464"/>
      <c r="G65" s="89" t="s">
        <v>15</v>
      </c>
      <c r="H65" s="216">
        <v>1583</v>
      </c>
      <c r="I65" s="90">
        <f t="shared" si="0"/>
        <v>4000000</v>
      </c>
      <c r="J65" s="90">
        <v>4000000</v>
      </c>
      <c r="K65" s="90">
        <v>0</v>
      </c>
      <c r="L65" s="90">
        <v>0</v>
      </c>
      <c r="M65" s="90">
        <v>0</v>
      </c>
      <c r="N65" s="90">
        <v>0</v>
      </c>
      <c r="O65" s="446">
        <v>0</v>
      </c>
      <c r="P65" s="446"/>
      <c r="Q65" s="90">
        <v>0</v>
      </c>
      <c r="R65" s="90">
        <v>0</v>
      </c>
      <c r="S65" s="90">
        <v>0</v>
      </c>
    </row>
    <row r="66" spans="1:19" ht="30.75" customHeight="1">
      <c r="A66" s="87" t="s">
        <v>14</v>
      </c>
      <c r="B66" s="87" t="s">
        <v>22</v>
      </c>
      <c r="C66" s="214" t="s">
        <v>23</v>
      </c>
      <c r="D66" s="87" t="s">
        <v>124</v>
      </c>
      <c r="E66" s="463" t="s">
        <v>479</v>
      </c>
      <c r="F66" s="464"/>
      <c r="G66" s="89" t="s">
        <v>16</v>
      </c>
      <c r="H66" s="216">
        <v>1583</v>
      </c>
      <c r="I66" s="90">
        <f t="shared" si="0"/>
        <v>4000000</v>
      </c>
      <c r="J66" s="90">
        <v>4000000</v>
      </c>
      <c r="K66" s="90">
        <v>0</v>
      </c>
      <c r="L66" s="90">
        <v>0</v>
      </c>
      <c r="M66" s="90">
        <v>0</v>
      </c>
      <c r="N66" s="90">
        <v>0</v>
      </c>
      <c r="O66" s="446">
        <v>0</v>
      </c>
      <c r="P66" s="446"/>
      <c r="Q66" s="90">
        <v>0</v>
      </c>
      <c r="R66" s="90">
        <v>0</v>
      </c>
      <c r="S66" s="90">
        <v>0</v>
      </c>
    </row>
    <row r="67" spans="1:19" ht="31.5" customHeight="1">
      <c r="A67" s="87" t="s">
        <v>14</v>
      </c>
      <c r="B67" s="87" t="s">
        <v>22</v>
      </c>
      <c r="C67" s="214" t="s">
        <v>23</v>
      </c>
      <c r="D67" s="87" t="s">
        <v>124</v>
      </c>
      <c r="E67" s="463" t="s">
        <v>479</v>
      </c>
      <c r="F67" s="464"/>
      <c r="G67" s="89" t="s">
        <v>226</v>
      </c>
      <c r="H67" s="216">
        <v>0</v>
      </c>
      <c r="I67" s="90">
        <f t="shared" si="0"/>
        <v>0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446">
        <v>0</v>
      </c>
      <c r="P67" s="446"/>
      <c r="Q67" s="90">
        <v>0</v>
      </c>
      <c r="R67" s="90">
        <v>0</v>
      </c>
      <c r="S67" s="90">
        <v>0</v>
      </c>
    </row>
    <row r="68" spans="1:19" ht="30.75" customHeight="1">
      <c r="A68" s="87" t="s">
        <v>14</v>
      </c>
      <c r="B68" s="87" t="s">
        <v>22</v>
      </c>
      <c r="C68" s="214" t="s">
        <v>23</v>
      </c>
      <c r="D68" s="212" t="s">
        <v>452</v>
      </c>
      <c r="E68" s="461" t="s">
        <v>453</v>
      </c>
      <c r="F68" s="462"/>
      <c r="G68" s="89" t="s">
        <v>15</v>
      </c>
      <c r="H68" s="216">
        <v>396</v>
      </c>
      <c r="I68" s="90">
        <f t="shared" si="0"/>
        <v>1000000</v>
      </c>
      <c r="J68" s="90">
        <v>1000000</v>
      </c>
      <c r="K68" s="90">
        <v>0</v>
      </c>
      <c r="L68" s="90">
        <v>0</v>
      </c>
      <c r="M68" s="90">
        <v>0</v>
      </c>
      <c r="N68" s="90">
        <v>0</v>
      </c>
      <c r="O68" s="446">
        <v>0</v>
      </c>
      <c r="P68" s="446"/>
      <c r="Q68" s="90">
        <v>0</v>
      </c>
      <c r="R68" s="90">
        <v>0</v>
      </c>
      <c r="S68" s="90">
        <v>0</v>
      </c>
    </row>
    <row r="69" spans="1:19" ht="27" customHeight="1">
      <c r="A69" s="87" t="s">
        <v>14</v>
      </c>
      <c r="B69" s="87" t="s">
        <v>22</v>
      </c>
      <c r="C69" s="214" t="s">
        <v>23</v>
      </c>
      <c r="D69" s="212" t="s">
        <v>452</v>
      </c>
      <c r="E69" s="461" t="s">
        <v>453</v>
      </c>
      <c r="F69" s="462"/>
      <c r="G69" s="89" t="s">
        <v>16</v>
      </c>
      <c r="H69" s="216">
        <v>396</v>
      </c>
      <c r="I69" s="90">
        <f t="shared" si="0"/>
        <v>1000000</v>
      </c>
      <c r="J69" s="90">
        <v>1000000</v>
      </c>
      <c r="K69" s="90">
        <v>0</v>
      </c>
      <c r="L69" s="90">
        <v>0</v>
      </c>
      <c r="M69" s="90">
        <v>0</v>
      </c>
      <c r="N69" s="90">
        <v>0</v>
      </c>
      <c r="O69" s="446">
        <v>0</v>
      </c>
      <c r="P69" s="446"/>
      <c r="Q69" s="90">
        <v>0</v>
      </c>
      <c r="R69" s="90">
        <v>0</v>
      </c>
      <c r="S69" s="90">
        <v>0</v>
      </c>
    </row>
    <row r="70" spans="1:19" ht="27" customHeight="1">
      <c r="A70" s="87" t="s">
        <v>14</v>
      </c>
      <c r="B70" s="87" t="s">
        <v>22</v>
      </c>
      <c r="C70" s="214" t="s">
        <v>23</v>
      </c>
      <c r="D70" s="87" t="s">
        <v>452</v>
      </c>
      <c r="E70" s="444" t="s">
        <v>453</v>
      </c>
      <c r="F70" s="445"/>
      <c r="G70" s="89" t="s">
        <v>226</v>
      </c>
      <c r="H70" s="216">
        <v>0</v>
      </c>
      <c r="I70" s="90">
        <f t="shared" si="0"/>
        <v>0</v>
      </c>
      <c r="J70" s="90">
        <v>0</v>
      </c>
      <c r="K70" s="90">
        <v>0</v>
      </c>
      <c r="L70" s="90">
        <v>0</v>
      </c>
      <c r="M70" s="90">
        <v>0</v>
      </c>
      <c r="N70" s="90">
        <v>0</v>
      </c>
      <c r="O70" s="446">
        <v>0</v>
      </c>
      <c r="P70" s="446"/>
      <c r="Q70" s="90">
        <v>0</v>
      </c>
      <c r="R70" s="90">
        <v>0</v>
      </c>
      <c r="S70" s="90">
        <v>0</v>
      </c>
    </row>
    <row r="71" spans="1:19" ht="27" customHeight="1">
      <c r="A71" s="87" t="s">
        <v>14</v>
      </c>
      <c r="B71" s="87" t="s">
        <v>22</v>
      </c>
      <c r="C71" s="214" t="s">
        <v>23</v>
      </c>
      <c r="D71" s="212" t="s">
        <v>450</v>
      </c>
      <c r="E71" s="461" t="s">
        <v>451</v>
      </c>
      <c r="F71" s="462"/>
      <c r="G71" s="89" t="s">
        <v>15</v>
      </c>
      <c r="H71" s="216">
        <v>396</v>
      </c>
      <c r="I71" s="90">
        <f t="shared" si="0"/>
        <v>1000000</v>
      </c>
      <c r="J71" s="90">
        <v>1000000</v>
      </c>
      <c r="K71" s="90">
        <v>0</v>
      </c>
      <c r="L71" s="90">
        <v>0</v>
      </c>
      <c r="M71" s="90">
        <v>0</v>
      </c>
      <c r="N71" s="90">
        <v>0</v>
      </c>
      <c r="O71" s="446">
        <v>0</v>
      </c>
      <c r="P71" s="446"/>
      <c r="Q71" s="90">
        <v>0</v>
      </c>
      <c r="R71" s="90">
        <v>0</v>
      </c>
      <c r="S71" s="90">
        <v>0</v>
      </c>
    </row>
    <row r="72" spans="1:19" ht="34.5" customHeight="1">
      <c r="A72" s="87" t="s">
        <v>14</v>
      </c>
      <c r="B72" s="87" t="s">
        <v>22</v>
      </c>
      <c r="C72" s="214" t="s">
        <v>23</v>
      </c>
      <c r="D72" s="212" t="s">
        <v>450</v>
      </c>
      <c r="E72" s="461" t="s">
        <v>451</v>
      </c>
      <c r="F72" s="462"/>
      <c r="G72" s="89" t="s">
        <v>16</v>
      </c>
      <c r="H72" s="216">
        <v>396</v>
      </c>
      <c r="I72" s="90">
        <f t="shared" si="0"/>
        <v>1000000</v>
      </c>
      <c r="J72" s="90">
        <v>1000000</v>
      </c>
      <c r="K72" s="90">
        <v>0</v>
      </c>
      <c r="L72" s="90">
        <v>0</v>
      </c>
      <c r="M72" s="90">
        <v>0</v>
      </c>
      <c r="N72" s="90">
        <v>0</v>
      </c>
      <c r="O72" s="446">
        <v>0</v>
      </c>
      <c r="P72" s="446"/>
      <c r="Q72" s="90">
        <v>0</v>
      </c>
      <c r="R72" s="90">
        <v>0</v>
      </c>
      <c r="S72" s="90">
        <v>0</v>
      </c>
    </row>
    <row r="73" spans="1:19" ht="33.75" customHeight="1">
      <c r="A73" s="87" t="s">
        <v>14</v>
      </c>
      <c r="B73" s="87" t="s">
        <v>22</v>
      </c>
      <c r="C73" s="214" t="s">
        <v>23</v>
      </c>
      <c r="D73" s="212" t="s">
        <v>450</v>
      </c>
      <c r="E73" s="461" t="s">
        <v>451</v>
      </c>
      <c r="F73" s="462"/>
      <c r="G73" s="89" t="s">
        <v>226</v>
      </c>
      <c r="H73" s="216">
        <v>0</v>
      </c>
      <c r="I73" s="90">
        <f t="shared" si="0"/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446">
        <v>0</v>
      </c>
      <c r="P73" s="446"/>
      <c r="Q73" s="90">
        <v>0</v>
      </c>
      <c r="R73" s="90">
        <v>0</v>
      </c>
      <c r="S73" s="90">
        <v>0</v>
      </c>
    </row>
    <row r="74" spans="1:19" ht="36.75" customHeight="1">
      <c r="A74" s="87" t="s">
        <v>14</v>
      </c>
      <c r="B74" s="87" t="s">
        <v>22</v>
      </c>
      <c r="C74" s="214" t="s">
        <v>23</v>
      </c>
      <c r="D74" s="87" t="s">
        <v>129</v>
      </c>
      <c r="E74" s="444" t="s">
        <v>130</v>
      </c>
      <c r="F74" s="445"/>
      <c r="G74" s="89" t="s">
        <v>15</v>
      </c>
      <c r="H74" s="216">
        <v>1035</v>
      </c>
      <c r="I74" s="90">
        <f t="shared" si="0"/>
        <v>73382000</v>
      </c>
      <c r="J74" s="90">
        <v>0</v>
      </c>
      <c r="K74" s="90">
        <v>73382000</v>
      </c>
      <c r="L74" s="90">
        <v>0</v>
      </c>
      <c r="M74" s="90">
        <v>0</v>
      </c>
      <c r="N74" s="90">
        <v>0</v>
      </c>
      <c r="O74" s="446">
        <v>0</v>
      </c>
      <c r="P74" s="446"/>
      <c r="Q74" s="90">
        <v>0</v>
      </c>
      <c r="R74" s="90">
        <v>0</v>
      </c>
      <c r="S74" s="90">
        <v>0</v>
      </c>
    </row>
    <row r="75" spans="1:19" ht="33.75" customHeight="1">
      <c r="A75" s="87" t="s">
        <v>14</v>
      </c>
      <c r="B75" s="87" t="s">
        <v>22</v>
      </c>
      <c r="C75" s="214" t="s">
        <v>23</v>
      </c>
      <c r="D75" s="87" t="s">
        <v>129</v>
      </c>
      <c r="E75" s="444" t="s">
        <v>130</v>
      </c>
      <c r="F75" s="445"/>
      <c r="G75" s="89" t="s">
        <v>16</v>
      </c>
      <c r="H75" s="216">
        <v>1035</v>
      </c>
      <c r="I75" s="90">
        <f t="shared" si="0"/>
        <v>73382000</v>
      </c>
      <c r="J75" s="90">
        <v>0</v>
      </c>
      <c r="K75" s="90">
        <v>73382000</v>
      </c>
      <c r="L75" s="90">
        <v>0</v>
      </c>
      <c r="M75" s="90">
        <v>0</v>
      </c>
      <c r="N75" s="90">
        <v>0</v>
      </c>
      <c r="O75" s="446">
        <v>0</v>
      </c>
      <c r="P75" s="446"/>
      <c r="Q75" s="90">
        <v>0</v>
      </c>
      <c r="R75" s="90">
        <v>0</v>
      </c>
      <c r="S75" s="90">
        <v>0</v>
      </c>
    </row>
    <row r="76" spans="1:19" ht="33.75" customHeight="1">
      <c r="A76" s="87" t="s">
        <v>14</v>
      </c>
      <c r="B76" s="87" t="s">
        <v>22</v>
      </c>
      <c r="C76" s="214" t="s">
        <v>23</v>
      </c>
      <c r="D76" s="87" t="s">
        <v>129</v>
      </c>
      <c r="E76" s="444" t="s">
        <v>130</v>
      </c>
      <c r="F76" s="445"/>
      <c r="G76" s="89" t="s">
        <v>226</v>
      </c>
      <c r="H76" s="216">
        <v>0</v>
      </c>
      <c r="I76" s="90">
        <f t="shared" ref="I76:I139" si="1">J76+K76+L76+M76+N76+R76+S76</f>
        <v>0</v>
      </c>
      <c r="J76" s="90">
        <v>0</v>
      </c>
      <c r="K76" s="90">
        <v>0</v>
      </c>
      <c r="L76" s="90">
        <v>0</v>
      </c>
      <c r="M76" s="90">
        <v>0</v>
      </c>
      <c r="N76" s="90">
        <v>0</v>
      </c>
      <c r="O76" s="446">
        <v>0</v>
      </c>
      <c r="P76" s="446"/>
      <c r="Q76" s="90">
        <v>0</v>
      </c>
      <c r="R76" s="90">
        <v>0</v>
      </c>
      <c r="S76" s="90">
        <v>0</v>
      </c>
    </row>
    <row r="77" spans="1:19" ht="33.75" customHeight="1">
      <c r="A77" s="87" t="s">
        <v>14</v>
      </c>
      <c r="B77" s="87" t="s">
        <v>22</v>
      </c>
      <c r="C77" s="214" t="s">
        <v>23</v>
      </c>
      <c r="D77" s="87" t="s">
        <v>131</v>
      </c>
      <c r="E77" s="444" t="s">
        <v>132</v>
      </c>
      <c r="F77" s="445"/>
      <c r="G77" s="89" t="s">
        <v>15</v>
      </c>
      <c r="H77" s="216">
        <v>1</v>
      </c>
      <c r="I77" s="90">
        <f t="shared" si="1"/>
        <v>1500000</v>
      </c>
      <c r="J77" s="90">
        <v>0</v>
      </c>
      <c r="K77" s="90">
        <v>1500000</v>
      </c>
      <c r="L77" s="90">
        <v>0</v>
      </c>
      <c r="M77" s="90">
        <v>0</v>
      </c>
      <c r="N77" s="90">
        <v>0</v>
      </c>
      <c r="O77" s="446">
        <v>0</v>
      </c>
      <c r="P77" s="446"/>
      <c r="Q77" s="90">
        <v>0</v>
      </c>
      <c r="R77" s="90">
        <v>0</v>
      </c>
      <c r="S77" s="90">
        <v>0</v>
      </c>
    </row>
    <row r="78" spans="1:19" ht="42" customHeight="1">
      <c r="A78" s="87" t="s">
        <v>14</v>
      </c>
      <c r="B78" s="87" t="s">
        <v>22</v>
      </c>
      <c r="C78" s="214" t="s">
        <v>23</v>
      </c>
      <c r="D78" s="87" t="s">
        <v>131</v>
      </c>
      <c r="E78" s="444" t="s">
        <v>132</v>
      </c>
      <c r="F78" s="445"/>
      <c r="G78" s="89" t="s">
        <v>16</v>
      </c>
      <c r="H78" s="216">
        <v>1</v>
      </c>
      <c r="I78" s="90">
        <f t="shared" si="1"/>
        <v>1500000</v>
      </c>
      <c r="J78" s="90">
        <v>0</v>
      </c>
      <c r="K78" s="90">
        <v>1500000</v>
      </c>
      <c r="L78" s="90">
        <v>0</v>
      </c>
      <c r="M78" s="90">
        <v>0</v>
      </c>
      <c r="N78" s="90">
        <v>0</v>
      </c>
      <c r="O78" s="446">
        <v>0</v>
      </c>
      <c r="P78" s="446"/>
      <c r="Q78" s="90">
        <v>0</v>
      </c>
      <c r="R78" s="90">
        <v>0</v>
      </c>
      <c r="S78" s="90">
        <v>0</v>
      </c>
    </row>
    <row r="79" spans="1:19" ht="42" customHeight="1">
      <c r="A79" s="87" t="s">
        <v>14</v>
      </c>
      <c r="B79" s="87" t="s">
        <v>22</v>
      </c>
      <c r="C79" s="214" t="s">
        <v>23</v>
      </c>
      <c r="D79" s="87" t="s">
        <v>131</v>
      </c>
      <c r="E79" s="444" t="s">
        <v>132</v>
      </c>
      <c r="F79" s="445"/>
      <c r="G79" s="89" t="s">
        <v>226</v>
      </c>
      <c r="H79" s="216">
        <v>0</v>
      </c>
      <c r="I79" s="90">
        <f t="shared" si="1"/>
        <v>0</v>
      </c>
      <c r="J79" s="90">
        <v>0</v>
      </c>
      <c r="K79" s="90">
        <v>0</v>
      </c>
      <c r="L79" s="90">
        <v>0</v>
      </c>
      <c r="M79" s="90">
        <v>0</v>
      </c>
      <c r="N79" s="90">
        <v>0</v>
      </c>
      <c r="O79" s="446">
        <v>0</v>
      </c>
      <c r="P79" s="446"/>
      <c r="Q79" s="90">
        <v>0</v>
      </c>
      <c r="R79" s="90">
        <v>0</v>
      </c>
      <c r="S79" s="90">
        <v>0</v>
      </c>
    </row>
    <row r="80" spans="1:19" ht="33.75" customHeight="1">
      <c r="A80" s="87" t="s">
        <v>14</v>
      </c>
      <c r="B80" s="87" t="s">
        <v>22</v>
      </c>
      <c r="C80" s="214" t="s">
        <v>23</v>
      </c>
      <c r="D80" s="87" t="s">
        <v>135</v>
      </c>
      <c r="E80" s="444" t="s">
        <v>291</v>
      </c>
      <c r="F80" s="445"/>
      <c r="G80" s="89" t="s">
        <v>15</v>
      </c>
      <c r="H80" s="216">
        <v>1</v>
      </c>
      <c r="I80" s="90">
        <f t="shared" si="1"/>
        <v>273000</v>
      </c>
      <c r="J80" s="90">
        <v>0</v>
      </c>
      <c r="K80" s="90">
        <v>273000</v>
      </c>
      <c r="L80" s="90">
        <v>0</v>
      </c>
      <c r="M80" s="90">
        <v>0</v>
      </c>
      <c r="N80" s="90">
        <v>0</v>
      </c>
      <c r="O80" s="446">
        <v>0</v>
      </c>
      <c r="P80" s="446"/>
      <c r="Q80" s="90">
        <v>0</v>
      </c>
      <c r="R80" s="90">
        <v>0</v>
      </c>
      <c r="S80" s="90">
        <v>0</v>
      </c>
    </row>
    <row r="81" spans="1:19" ht="41.25" customHeight="1">
      <c r="A81" s="87" t="s">
        <v>14</v>
      </c>
      <c r="B81" s="87" t="s">
        <v>22</v>
      </c>
      <c r="C81" s="214" t="s">
        <v>23</v>
      </c>
      <c r="D81" s="87" t="s">
        <v>135</v>
      </c>
      <c r="E81" s="444" t="s">
        <v>291</v>
      </c>
      <c r="F81" s="445"/>
      <c r="G81" s="89" t="s">
        <v>16</v>
      </c>
      <c r="H81" s="216">
        <v>1</v>
      </c>
      <c r="I81" s="90">
        <f t="shared" si="1"/>
        <v>273000</v>
      </c>
      <c r="J81" s="90">
        <v>0</v>
      </c>
      <c r="K81" s="90">
        <v>273000</v>
      </c>
      <c r="L81" s="90">
        <v>0</v>
      </c>
      <c r="M81" s="90">
        <v>0</v>
      </c>
      <c r="N81" s="90">
        <v>0</v>
      </c>
      <c r="O81" s="446">
        <v>0</v>
      </c>
      <c r="P81" s="446"/>
      <c r="Q81" s="90">
        <v>0</v>
      </c>
      <c r="R81" s="90">
        <v>0</v>
      </c>
      <c r="S81" s="90">
        <v>0</v>
      </c>
    </row>
    <row r="82" spans="1:19" ht="44.25" customHeight="1">
      <c r="A82" s="87" t="s">
        <v>14</v>
      </c>
      <c r="B82" s="87" t="s">
        <v>22</v>
      </c>
      <c r="C82" s="214" t="s">
        <v>23</v>
      </c>
      <c r="D82" s="87" t="s">
        <v>135</v>
      </c>
      <c r="E82" s="444" t="s">
        <v>291</v>
      </c>
      <c r="F82" s="445"/>
      <c r="G82" s="89" t="s">
        <v>226</v>
      </c>
      <c r="H82" s="216">
        <v>0</v>
      </c>
      <c r="I82" s="90">
        <f t="shared" si="1"/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  <c r="O82" s="446">
        <v>0</v>
      </c>
      <c r="P82" s="446"/>
      <c r="Q82" s="90">
        <v>0</v>
      </c>
      <c r="R82" s="90">
        <v>0</v>
      </c>
      <c r="S82" s="90">
        <v>0</v>
      </c>
    </row>
    <row r="83" spans="1:19" ht="42.75" customHeight="1">
      <c r="A83" s="87" t="s">
        <v>14</v>
      </c>
      <c r="B83" s="87" t="s">
        <v>22</v>
      </c>
      <c r="C83" s="214" t="s">
        <v>23</v>
      </c>
      <c r="D83" s="211" t="s">
        <v>133</v>
      </c>
      <c r="E83" s="465" t="s">
        <v>134</v>
      </c>
      <c r="F83" s="466"/>
      <c r="G83" s="89" t="s">
        <v>15</v>
      </c>
      <c r="H83" s="216">
        <v>1</v>
      </c>
      <c r="I83" s="90">
        <f t="shared" si="1"/>
        <v>54000</v>
      </c>
      <c r="J83" s="90">
        <v>0</v>
      </c>
      <c r="K83" s="90">
        <v>54000</v>
      </c>
      <c r="L83" s="90">
        <v>0</v>
      </c>
      <c r="M83" s="90">
        <v>0</v>
      </c>
      <c r="N83" s="90">
        <v>0</v>
      </c>
      <c r="O83" s="446">
        <v>0</v>
      </c>
      <c r="P83" s="446"/>
      <c r="Q83" s="90">
        <v>0</v>
      </c>
      <c r="R83" s="90">
        <v>0</v>
      </c>
      <c r="S83" s="90">
        <v>0</v>
      </c>
    </row>
    <row r="84" spans="1:19" ht="48" customHeight="1">
      <c r="A84" s="87" t="s">
        <v>14</v>
      </c>
      <c r="B84" s="87" t="s">
        <v>22</v>
      </c>
      <c r="C84" s="214" t="s">
        <v>23</v>
      </c>
      <c r="D84" s="211" t="s">
        <v>133</v>
      </c>
      <c r="E84" s="465" t="s">
        <v>134</v>
      </c>
      <c r="F84" s="466"/>
      <c r="G84" s="89" t="s">
        <v>16</v>
      </c>
      <c r="H84" s="216">
        <v>1</v>
      </c>
      <c r="I84" s="90">
        <f t="shared" si="1"/>
        <v>54000</v>
      </c>
      <c r="J84" s="90">
        <v>0</v>
      </c>
      <c r="K84" s="90">
        <v>54000</v>
      </c>
      <c r="L84" s="90">
        <v>0</v>
      </c>
      <c r="M84" s="90">
        <v>0</v>
      </c>
      <c r="N84" s="90">
        <v>0</v>
      </c>
      <c r="O84" s="446">
        <v>0</v>
      </c>
      <c r="P84" s="446"/>
      <c r="Q84" s="90">
        <v>0</v>
      </c>
      <c r="R84" s="90">
        <v>0</v>
      </c>
      <c r="S84" s="90">
        <v>0</v>
      </c>
    </row>
    <row r="85" spans="1:19" ht="39.75" customHeight="1">
      <c r="A85" s="87" t="s">
        <v>14</v>
      </c>
      <c r="B85" s="87" t="s">
        <v>22</v>
      </c>
      <c r="C85" s="214" t="s">
        <v>23</v>
      </c>
      <c r="D85" s="211" t="s">
        <v>133</v>
      </c>
      <c r="E85" s="465" t="s">
        <v>134</v>
      </c>
      <c r="F85" s="466"/>
      <c r="G85" s="89" t="s">
        <v>226</v>
      </c>
      <c r="H85" s="216">
        <v>0</v>
      </c>
      <c r="I85" s="90">
        <f t="shared" si="1"/>
        <v>0</v>
      </c>
      <c r="J85" s="90">
        <v>0</v>
      </c>
      <c r="K85" s="90">
        <v>0</v>
      </c>
      <c r="L85" s="90">
        <v>0</v>
      </c>
      <c r="M85" s="90">
        <v>0</v>
      </c>
      <c r="N85" s="90">
        <v>0</v>
      </c>
      <c r="O85" s="446">
        <v>0</v>
      </c>
      <c r="P85" s="446"/>
      <c r="Q85" s="90">
        <v>0</v>
      </c>
      <c r="R85" s="90">
        <v>0</v>
      </c>
      <c r="S85" s="90">
        <v>0</v>
      </c>
    </row>
    <row r="86" spans="1:19" ht="33.75" customHeight="1">
      <c r="A86" s="87" t="s">
        <v>14</v>
      </c>
      <c r="B86" s="87" t="s">
        <v>22</v>
      </c>
      <c r="C86" s="214" t="s">
        <v>23</v>
      </c>
      <c r="D86" s="87" t="s">
        <v>137</v>
      </c>
      <c r="E86" s="444" t="s">
        <v>138</v>
      </c>
      <c r="F86" s="445"/>
      <c r="G86" s="89" t="s">
        <v>15</v>
      </c>
      <c r="H86" s="216">
        <v>1</v>
      </c>
      <c r="I86" s="90">
        <f t="shared" si="1"/>
        <v>376000</v>
      </c>
      <c r="J86" s="90">
        <v>0</v>
      </c>
      <c r="K86" s="90">
        <v>376000</v>
      </c>
      <c r="L86" s="90">
        <v>0</v>
      </c>
      <c r="M86" s="90">
        <v>0</v>
      </c>
      <c r="N86" s="90">
        <v>0</v>
      </c>
      <c r="O86" s="446">
        <v>0</v>
      </c>
      <c r="P86" s="446"/>
      <c r="Q86" s="90">
        <v>0</v>
      </c>
      <c r="R86" s="90">
        <v>0</v>
      </c>
      <c r="S86" s="90">
        <v>0</v>
      </c>
    </row>
    <row r="87" spans="1:19" ht="27" customHeight="1">
      <c r="A87" s="87" t="s">
        <v>14</v>
      </c>
      <c r="B87" s="87" t="s">
        <v>22</v>
      </c>
      <c r="C87" s="214" t="s">
        <v>23</v>
      </c>
      <c r="D87" s="87" t="s">
        <v>137</v>
      </c>
      <c r="E87" s="444" t="s">
        <v>138</v>
      </c>
      <c r="F87" s="445"/>
      <c r="G87" s="89" t="s">
        <v>16</v>
      </c>
      <c r="H87" s="216">
        <v>1</v>
      </c>
      <c r="I87" s="90">
        <f t="shared" si="1"/>
        <v>376000</v>
      </c>
      <c r="J87" s="90"/>
      <c r="K87" s="90">
        <v>376000</v>
      </c>
      <c r="L87" s="90">
        <v>0</v>
      </c>
      <c r="M87" s="90">
        <v>0</v>
      </c>
      <c r="N87" s="90">
        <v>0</v>
      </c>
      <c r="O87" s="446">
        <v>0</v>
      </c>
      <c r="P87" s="446"/>
      <c r="Q87" s="90">
        <v>0</v>
      </c>
      <c r="R87" s="90">
        <v>0</v>
      </c>
      <c r="S87" s="90">
        <v>0</v>
      </c>
    </row>
    <row r="88" spans="1:19" ht="27" customHeight="1">
      <c r="A88" s="87" t="s">
        <v>14</v>
      </c>
      <c r="B88" s="87" t="s">
        <v>22</v>
      </c>
      <c r="C88" s="214" t="s">
        <v>23</v>
      </c>
      <c r="D88" s="87" t="s">
        <v>137</v>
      </c>
      <c r="E88" s="444" t="s">
        <v>138</v>
      </c>
      <c r="F88" s="445"/>
      <c r="G88" s="89" t="s">
        <v>226</v>
      </c>
      <c r="H88" s="216">
        <v>1</v>
      </c>
      <c r="I88" s="90">
        <f t="shared" si="1"/>
        <v>375748</v>
      </c>
      <c r="J88" s="90">
        <v>0</v>
      </c>
      <c r="K88" s="90">
        <v>375748</v>
      </c>
      <c r="L88" s="90">
        <v>0</v>
      </c>
      <c r="M88" s="90">
        <v>0</v>
      </c>
      <c r="N88" s="90">
        <v>0</v>
      </c>
      <c r="O88" s="446">
        <v>0</v>
      </c>
      <c r="P88" s="446"/>
      <c r="Q88" s="90">
        <v>0</v>
      </c>
      <c r="R88" s="90">
        <v>0</v>
      </c>
      <c r="S88" s="90">
        <v>0</v>
      </c>
    </row>
    <row r="89" spans="1:19" ht="27" customHeight="1">
      <c r="A89" s="87" t="s">
        <v>14</v>
      </c>
      <c r="B89" s="87" t="s">
        <v>22</v>
      </c>
      <c r="C89" s="214" t="s">
        <v>23</v>
      </c>
      <c r="D89" s="87" t="s">
        <v>139</v>
      </c>
      <c r="E89" s="444" t="s">
        <v>140</v>
      </c>
      <c r="F89" s="445"/>
      <c r="G89" s="89" t="s">
        <v>15</v>
      </c>
      <c r="H89" s="216">
        <v>1</v>
      </c>
      <c r="I89" s="90">
        <f t="shared" si="1"/>
        <v>676600</v>
      </c>
      <c r="J89" s="90"/>
      <c r="K89" s="90">
        <v>676600</v>
      </c>
      <c r="L89" s="90">
        <v>0</v>
      </c>
      <c r="M89" s="90">
        <v>0</v>
      </c>
      <c r="N89" s="90">
        <v>0</v>
      </c>
      <c r="O89" s="446">
        <v>0</v>
      </c>
      <c r="P89" s="446"/>
      <c r="Q89" s="90">
        <v>0</v>
      </c>
      <c r="R89" s="90">
        <v>0</v>
      </c>
      <c r="S89" s="90">
        <v>0</v>
      </c>
    </row>
    <row r="90" spans="1:19" ht="27" customHeight="1">
      <c r="A90" s="87" t="s">
        <v>14</v>
      </c>
      <c r="B90" s="87" t="s">
        <v>22</v>
      </c>
      <c r="C90" s="214" t="s">
        <v>23</v>
      </c>
      <c r="D90" s="87" t="s">
        <v>139</v>
      </c>
      <c r="E90" s="444" t="s">
        <v>140</v>
      </c>
      <c r="F90" s="445"/>
      <c r="G90" s="89" t="s">
        <v>16</v>
      </c>
      <c r="H90" s="216">
        <v>1</v>
      </c>
      <c r="I90" s="90">
        <f t="shared" si="1"/>
        <v>676600</v>
      </c>
      <c r="J90" s="90">
        <v>0</v>
      </c>
      <c r="K90" s="90">
        <v>676600</v>
      </c>
      <c r="L90" s="90">
        <v>0</v>
      </c>
      <c r="M90" s="90">
        <v>0</v>
      </c>
      <c r="N90" s="90">
        <v>0</v>
      </c>
      <c r="O90" s="446">
        <v>0</v>
      </c>
      <c r="P90" s="446"/>
      <c r="Q90" s="90">
        <v>0</v>
      </c>
      <c r="R90" s="90">
        <v>0</v>
      </c>
      <c r="S90" s="90">
        <v>0</v>
      </c>
    </row>
    <row r="91" spans="1:19" ht="27" customHeight="1">
      <c r="A91" s="87" t="s">
        <v>14</v>
      </c>
      <c r="B91" s="87" t="s">
        <v>22</v>
      </c>
      <c r="C91" s="214" t="s">
        <v>23</v>
      </c>
      <c r="D91" s="87" t="s">
        <v>139</v>
      </c>
      <c r="E91" s="444" t="s">
        <v>140</v>
      </c>
      <c r="F91" s="445"/>
      <c r="G91" s="89" t="s">
        <v>226</v>
      </c>
      <c r="H91" s="216">
        <v>1</v>
      </c>
      <c r="I91" s="90">
        <f t="shared" si="1"/>
        <v>675038</v>
      </c>
      <c r="J91" s="90">
        <v>0</v>
      </c>
      <c r="K91" s="90">
        <v>675038</v>
      </c>
      <c r="L91" s="90">
        <v>0</v>
      </c>
      <c r="M91" s="90">
        <v>0</v>
      </c>
      <c r="N91" s="90">
        <v>0</v>
      </c>
      <c r="O91" s="446">
        <v>0</v>
      </c>
      <c r="P91" s="446"/>
      <c r="Q91" s="90">
        <v>0</v>
      </c>
      <c r="R91" s="90">
        <v>0</v>
      </c>
      <c r="S91" s="90">
        <v>0</v>
      </c>
    </row>
    <row r="92" spans="1:19" ht="27" customHeight="1">
      <c r="A92" s="87" t="s">
        <v>14</v>
      </c>
      <c r="B92" s="87" t="s">
        <v>22</v>
      </c>
      <c r="C92" s="214" t="s">
        <v>23</v>
      </c>
      <c r="D92" s="87" t="s">
        <v>141</v>
      </c>
      <c r="E92" s="444" t="s">
        <v>142</v>
      </c>
      <c r="F92" s="445"/>
      <c r="G92" s="89" t="s">
        <v>15</v>
      </c>
      <c r="H92" s="216">
        <v>1464</v>
      </c>
      <c r="I92" s="90">
        <f t="shared" si="1"/>
        <v>105817000</v>
      </c>
      <c r="J92" s="90">
        <v>0</v>
      </c>
      <c r="K92" s="90">
        <v>105817000</v>
      </c>
      <c r="L92" s="90">
        <v>0</v>
      </c>
      <c r="M92" s="90">
        <v>0</v>
      </c>
      <c r="N92" s="90">
        <v>0</v>
      </c>
      <c r="O92" s="446">
        <v>0</v>
      </c>
      <c r="P92" s="446"/>
      <c r="Q92" s="90">
        <v>0</v>
      </c>
      <c r="R92" s="90">
        <v>0</v>
      </c>
      <c r="S92" s="90">
        <v>0</v>
      </c>
    </row>
    <row r="93" spans="1:19" ht="33" customHeight="1">
      <c r="A93" s="87" t="s">
        <v>14</v>
      </c>
      <c r="B93" s="87" t="s">
        <v>22</v>
      </c>
      <c r="C93" s="214" t="s">
        <v>23</v>
      </c>
      <c r="D93" s="87" t="s">
        <v>141</v>
      </c>
      <c r="E93" s="444" t="s">
        <v>142</v>
      </c>
      <c r="F93" s="445"/>
      <c r="G93" s="89" t="s">
        <v>16</v>
      </c>
      <c r="H93" s="216">
        <v>1464</v>
      </c>
      <c r="I93" s="90">
        <f t="shared" si="1"/>
        <v>105817000</v>
      </c>
      <c r="J93" s="90">
        <v>0</v>
      </c>
      <c r="K93" s="90">
        <v>105817000</v>
      </c>
      <c r="L93" s="90">
        <v>0</v>
      </c>
      <c r="M93" s="90">
        <v>0</v>
      </c>
      <c r="N93" s="90">
        <v>0</v>
      </c>
      <c r="O93" s="446">
        <v>0</v>
      </c>
      <c r="P93" s="446"/>
      <c r="Q93" s="90">
        <v>0</v>
      </c>
      <c r="R93" s="90">
        <v>0</v>
      </c>
      <c r="S93" s="90">
        <v>0</v>
      </c>
    </row>
    <row r="94" spans="1:19" ht="33" customHeight="1">
      <c r="A94" s="87" t="s">
        <v>14</v>
      </c>
      <c r="B94" s="87" t="s">
        <v>22</v>
      </c>
      <c r="C94" s="214" t="s">
        <v>23</v>
      </c>
      <c r="D94" s="87" t="s">
        <v>141</v>
      </c>
      <c r="E94" s="444" t="s">
        <v>142</v>
      </c>
      <c r="F94" s="445"/>
      <c r="G94" s="89" t="s">
        <v>226</v>
      </c>
      <c r="H94" s="216">
        <v>1460</v>
      </c>
      <c r="I94" s="90">
        <f t="shared" si="1"/>
        <v>105531634</v>
      </c>
      <c r="J94" s="202">
        <v>0</v>
      </c>
      <c r="K94" s="202">
        <v>105531634</v>
      </c>
      <c r="L94" s="90">
        <v>0</v>
      </c>
      <c r="M94" s="90">
        <v>0</v>
      </c>
      <c r="N94" s="90">
        <v>0</v>
      </c>
      <c r="O94" s="446">
        <v>0</v>
      </c>
      <c r="P94" s="446"/>
      <c r="Q94" s="90">
        <v>0</v>
      </c>
      <c r="R94" s="90">
        <v>0</v>
      </c>
      <c r="S94" s="90">
        <v>0</v>
      </c>
    </row>
    <row r="95" spans="1:19" ht="33" customHeight="1">
      <c r="A95" s="87" t="s">
        <v>14</v>
      </c>
      <c r="B95" s="87" t="s">
        <v>22</v>
      </c>
      <c r="C95" s="214" t="s">
        <v>23</v>
      </c>
      <c r="D95" s="87" t="s">
        <v>143</v>
      </c>
      <c r="E95" s="444" t="s">
        <v>144</v>
      </c>
      <c r="F95" s="445"/>
      <c r="G95" s="89" t="s">
        <v>15</v>
      </c>
      <c r="H95" s="216">
        <v>1</v>
      </c>
      <c r="I95" s="90">
        <f t="shared" si="1"/>
        <v>3494000</v>
      </c>
      <c r="J95" s="90">
        <v>0</v>
      </c>
      <c r="K95" s="90">
        <v>3494000</v>
      </c>
      <c r="L95" s="90">
        <v>0</v>
      </c>
      <c r="M95" s="90">
        <v>0</v>
      </c>
      <c r="N95" s="90">
        <v>0</v>
      </c>
      <c r="O95" s="446">
        <v>0</v>
      </c>
      <c r="P95" s="446"/>
      <c r="Q95" s="90">
        <v>0</v>
      </c>
      <c r="R95" s="90">
        <v>0</v>
      </c>
      <c r="S95" s="90">
        <v>0</v>
      </c>
    </row>
    <row r="96" spans="1:19" ht="40.5" customHeight="1">
      <c r="A96" s="87" t="s">
        <v>14</v>
      </c>
      <c r="B96" s="87" t="s">
        <v>22</v>
      </c>
      <c r="C96" s="214" t="s">
        <v>23</v>
      </c>
      <c r="D96" s="87" t="s">
        <v>143</v>
      </c>
      <c r="E96" s="444" t="s">
        <v>144</v>
      </c>
      <c r="F96" s="445"/>
      <c r="G96" s="89" t="s">
        <v>16</v>
      </c>
      <c r="H96" s="216">
        <v>1</v>
      </c>
      <c r="I96" s="90">
        <f t="shared" si="1"/>
        <v>3494000</v>
      </c>
      <c r="J96" s="90">
        <v>0</v>
      </c>
      <c r="K96" s="90">
        <v>3494000</v>
      </c>
      <c r="L96" s="90">
        <v>0</v>
      </c>
      <c r="M96" s="90">
        <v>0</v>
      </c>
      <c r="N96" s="90">
        <v>0</v>
      </c>
      <c r="O96" s="446">
        <v>0</v>
      </c>
      <c r="P96" s="446"/>
      <c r="Q96" s="90">
        <v>0</v>
      </c>
      <c r="R96" s="90">
        <v>0</v>
      </c>
      <c r="S96" s="90">
        <v>0</v>
      </c>
    </row>
    <row r="97" spans="1:19" ht="45" customHeight="1">
      <c r="A97" s="87" t="s">
        <v>14</v>
      </c>
      <c r="B97" s="87" t="s">
        <v>22</v>
      </c>
      <c r="C97" s="214" t="s">
        <v>23</v>
      </c>
      <c r="D97" s="87" t="s">
        <v>143</v>
      </c>
      <c r="E97" s="444" t="s">
        <v>144</v>
      </c>
      <c r="F97" s="445"/>
      <c r="G97" s="89" t="s">
        <v>226</v>
      </c>
      <c r="H97" s="216">
        <v>0</v>
      </c>
      <c r="I97" s="90">
        <f t="shared" si="1"/>
        <v>0</v>
      </c>
      <c r="J97" s="90">
        <v>0</v>
      </c>
      <c r="K97" s="90">
        <v>0</v>
      </c>
      <c r="L97" s="90">
        <v>0</v>
      </c>
      <c r="M97" s="90">
        <v>0</v>
      </c>
      <c r="N97" s="90">
        <v>0</v>
      </c>
      <c r="O97" s="446">
        <v>0</v>
      </c>
      <c r="P97" s="446"/>
      <c r="Q97" s="90">
        <v>0</v>
      </c>
      <c r="R97" s="90">
        <v>0</v>
      </c>
      <c r="S97" s="90">
        <v>0</v>
      </c>
    </row>
    <row r="98" spans="1:19" ht="53.25" customHeight="1">
      <c r="A98" s="87" t="s">
        <v>14</v>
      </c>
      <c r="B98" s="87" t="s">
        <v>22</v>
      </c>
      <c r="C98" s="214" t="s">
        <v>23</v>
      </c>
      <c r="D98" s="87" t="s">
        <v>145</v>
      </c>
      <c r="E98" s="444" t="s">
        <v>294</v>
      </c>
      <c r="F98" s="445"/>
      <c r="G98" s="89" t="s">
        <v>15</v>
      </c>
      <c r="H98" s="216">
        <v>1</v>
      </c>
      <c r="I98" s="90">
        <f t="shared" si="1"/>
        <v>913600</v>
      </c>
      <c r="J98" s="90">
        <v>0</v>
      </c>
      <c r="K98" s="90">
        <v>913600</v>
      </c>
      <c r="L98" s="90">
        <v>0</v>
      </c>
      <c r="M98" s="90">
        <v>0</v>
      </c>
      <c r="N98" s="90">
        <v>0</v>
      </c>
      <c r="O98" s="446">
        <v>0</v>
      </c>
      <c r="P98" s="446"/>
      <c r="Q98" s="90">
        <v>0</v>
      </c>
      <c r="R98" s="90">
        <v>0</v>
      </c>
      <c r="S98" s="90">
        <v>0</v>
      </c>
    </row>
    <row r="99" spans="1:19" ht="39" customHeight="1">
      <c r="A99" s="87" t="s">
        <v>14</v>
      </c>
      <c r="B99" s="87" t="s">
        <v>22</v>
      </c>
      <c r="C99" s="214" t="s">
        <v>23</v>
      </c>
      <c r="D99" s="87" t="s">
        <v>145</v>
      </c>
      <c r="E99" s="444" t="s">
        <v>294</v>
      </c>
      <c r="F99" s="445"/>
      <c r="G99" s="89" t="s">
        <v>16</v>
      </c>
      <c r="H99" s="216">
        <v>1</v>
      </c>
      <c r="I99" s="90">
        <f t="shared" si="1"/>
        <v>913600</v>
      </c>
      <c r="J99" s="90">
        <v>0</v>
      </c>
      <c r="K99" s="90">
        <v>913600</v>
      </c>
      <c r="L99" s="90">
        <v>0</v>
      </c>
      <c r="M99" s="90">
        <v>0</v>
      </c>
      <c r="N99" s="90">
        <v>0</v>
      </c>
      <c r="O99" s="446">
        <v>0</v>
      </c>
      <c r="P99" s="446"/>
      <c r="Q99" s="90">
        <v>0</v>
      </c>
      <c r="R99" s="90">
        <v>0</v>
      </c>
      <c r="S99" s="90">
        <v>0</v>
      </c>
    </row>
    <row r="100" spans="1:19" ht="40.5" customHeight="1">
      <c r="A100" s="87" t="s">
        <v>14</v>
      </c>
      <c r="B100" s="87" t="s">
        <v>22</v>
      </c>
      <c r="C100" s="214" t="s">
        <v>23</v>
      </c>
      <c r="D100" s="87" t="s">
        <v>145</v>
      </c>
      <c r="E100" s="444" t="s">
        <v>294</v>
      </c>
      <c r="F100" s="445"/>
      <c r="G100" s="89" t="s">
        <v>226</v>
      </c>
      <c r="H100" s="216">
        <v>0</v>
      </c>
      <c r="I100" s="90">
        <f t="shared" si="1"/>
        <v>0</v>
      </c>
      <c r="J100" s="90">
        <v>0</v>
      </c>
      <c r="K100" s="90">
        <v>0</v>
      </c>
      <c r="L100" s="90">
        <v>0</v>
      </c>
      <c r="M100" s="90">
        <v>0</v>
      </c>
      <c r="N100" s="90">
        <v>0</v>
      </c>
      <c r="O100" s="446">
        <v>0</v>
      </c>
      <c r="P100" s="446"/>
      <c r="Q100" s="90">
        <v>0</v>
      </c>
      <c r="R100" s="90">
        <v>0</v>
      </c>
      <c r="S100" s="90">
        <v>0</v>
      </c>
    </row>
    <row r="101" spans="1:19" ht="41.25" customHeight="1">
      <c r="A101" s="87" t="s">
        <v>14</v>
      </c>
      <c r="B101" s="87" t="s">
        <v>22</v>
      </c>
      <c r="C101" s="214" t="s">
        <v>23</v>
      </c>
      <c r="D101" s="87" t="s">
        <v>456</v>
      </c>
      <c r="E101" s="444" t="s">
        <v>457</v>
      </c>
      <c r="F101" s="445"/>
      <c r="G101" s="89" t="s">
        <v>15</v>
      </c>
      <c r="H101" s="216">
        <v>1</v>
      </c>
      <c r="I101" s="90">
        <f t="shared" si="1"/>
        <v>235000</v>
      </c>
      <c r="J101" s="90">
        <v>0</v>
      </c>
      <c r="K101" s="90">
        <v>235000</v>
      </c>
      <c r="L101" s="90">
        <v>0</v>
      </c>
      <c r="M101" s="90">
        <v>0</v>
      </c>
      <c r="N101" s="90">
        <v>0</v>
      </c>
      <c r="O101" s="446">
        <v>0</v>
      </c>
      <c r="P101" s="446"/>
      <c r="Q101" s="90">
        <v>0</v>
      </c>
      <c r="R101" s="90">
        <v>0</v>
      </c>
      <c r="S101" s="90">
        <v>0</v>
      </c>
    </row>
    <row r="102" spans="1:19" ht="42" customHeight="1">
      <c r="A102" s="87" t="s">
        <v>14</v>
      </c>
      <c r="B102" s="87" t="s">
        <v>22</v>
      </c>
      <c r="C102" s="214" t="s">
        <v>23</v>
      </c>
      <c r="D102" s="87" t="s">
        <v>456</v>
      </c>
      <c r="E102" s="444" t="s">
        <v>457</v>
      </c>
      <c r="F102" s="445"/>
      <c r="G102" s="89" t="s">
        <v>16</v>
      </c>
      <c r="H102" s="216">
        <v>1</v>
      </c>
      <c r="I102" s="90">
        <f t="shared" si="1"/>
        <v>235000</v>
      </c>
      <c r="J102" s="90">
        <v>0</v>
      </c>
      <c r="K102" s="90">
        <v>235000</v>
      </c>
      <c r="L102" s="90">
        <v>0</v>
      </c>
      <c r="M102" s="90">
        <v>0</v>
      </c>
      <c r="N102" s="90">
        <v>0</v>
      </c>
      <c r="O102" s="446">
        <v>0</v>
      </c>
      <c r="P102" s="446"/>
      <c r="Q102" s="90">
        <v>0</v>
      </c>
      <c r="R102" s="90">
        <v>0</v>
      </c>
      <c r="S102" s="90">
        <v>0</v>
      </c>
    </row>
    <row r="103" spans="1:19" ht="39" customHeight="1">
      <c r="A103" s="87" t="s">
        <v>14</v>
      </c>
      <c r="B103" s="87" t="s">
        <v>22</v>
      </c>
      <c r="C103" s="214" t="s">
        <v>23</v>
      </c>
      <c r="D103" s="87" t="s">
        <v>456</v>
      </c>
      <c r="E103" s="444" t="s">
        <v>457</v>
      </c>
      <c r="F103" s="445"/>
      <c r="G103" s="89" t="s">
        <v>226</v>
      </c>
      <c r="H103" s="216">
        <v>0</v>
      </c>
      <c r="I103" s="90">
        <f t="shared" si="1"/>
        <v>0</v>
      </c>
      <c r="J103" s="90">
        <v>0</v>
      </c>
      <c r="K103" s="90">
        <v>0</v>
      </c>
      <c r="L103" s="90">
        <v>0</v>
      </c>
      <c r="M103" s="90">
        <v>0</v>
      </c>
      <c r="N103" s="90">
        <v>0</v>
      </c>
      <c r="O103" s="446">
        <v>0</v>
      </c>
      <c r="P103" s="446"/>
      <c r="Q103" s="90">
        <v>0</v>
      </c>
      <c r="R103" s="90">
        <v>0</v>
      </c>
      <c r="S103" s="90">
        <v>0</v>
      </c>
    </row>
    <row r="104" spans="1:19" ht="28.5" customHeight="1">
      <c r="A104" s="87" t="s">
        <v>14</v>
      </c>
      <c r="B104" s="87" t="s">
        <v>22</v>
      </c>
      <c r="C104" s="214" t="s">
        <v>23</v>
      </c>
      <c r="D104" s="87" t="s">
        <v>153</v>
      </c>
      <c r="E104" s="444" t="s">
        <v>154</v>
      </c>
      <c r="F104" s="445"/>
      <c r="G104" s="89" t="s">
        <v>15</v>
      </c>
      <c r="H104" s="216">
        <v>1</v>
      </c>
      <c r="I104" s="90">
        <f t="shared" si="1"/>
        <v>14000000</v>
      </c>
      <c r="J104" s="90">
        <v>0</v>
      </c>
      <c r="K104" s="90">
        <v>14000000</v>
      </c>
      <c r="L104" s="90">
        <v>0</v>
      </c>
      <c r="M104" s="90">
        <v>0</v>
      </c>
      <c r="N104" s="90">
        <v>0</v>
      </c>
      <c r="O104" s="446">
        <v>0</v>
      </c>
      <c r="P104" s="446"/>
      <c r="Q104" s="90">
        <v>0</v>
      </c>
      <c r="R104" s="90">
        <v>0</v>
      </c>
      <c r="S104" s="90">
        <v>0</v>
      </c>
    </row>
    <row r="105" spans="1:19" ht="27" customHeight="1">
      <c r="A105" s="87" t="s">
        <v>14</v>
      </c>
      <c r="B105" s="87" t="s">
        <v>22</v>
      </c>
      <c r="C105" s="214" t="s">
        <v>23</v>
      </c>
      <c r="D105" s="87" t="s">
        <v>153</v>
      </c>
      <c r="E105" s="444" t="s">
        <v>154</v>
      </c>
      <c r="F105" s="445"/>
      <c r="G105" s="89" t="s">
        <v>16</v>
      </c>
      <c r="H105" s="216">
        <v>1</v>
      </c>
      <c r="I105" s="90">
        <f t="shared" si="1"/>
        <v>14000000</v>
      </c>
      <c r="J105" s="90">
        <v>0</v>
      </c>
      <c r="K105" s="90">
        <v>14000000</v>
      </c>
      <c r="L105" s="90">
        <v>0</v>
      </c>
      <c r="M105" s="90">
        <v>0</v>
      </c>
      <c r="N105" s="90">
        <v>0</v>
      </c>
      <c r="O105" s="446">
        <v>0</v>
      </c>
      <c r="P105" s="446"/>
      <c r="Q105" s="90">
        <v>0</v>
      </c>
      <c r="R105" s="90">
        <v>0</v>
      </c>
      <c r="S105" s="90">
        <v>0</v>
      </c>
    </row>
    <row r="106" spans="1:19" ht="27" customHeight="1">
      <c r="A106" s="87" t="s">
        <v>14</v>
      </c>
      <c r="B106" s="87" t="s">
        <v>22</v>
      </c>
      <c r="C106" s="214" t="s">
        <v>23</v>
      </c>
      <c r="D106" s="87" t="s">
        <v>153</v>
      </c>
      <c r="E106" s="444" t="s">
        <v>154</v>
      </c>
      <c r="F106" s="445"/>
      <c r="G106" s="89" t="s">
        <v>226</v>
      </c>
      <c r="H106" s="216">
        <v>0</v>
      </c>
      <c r="I106" s="90">
        <f t="shared" si="1"/>
        <v>0</v>
      </c>
      <c r="J106" s="90">
        <v>0</v>
      </c>
      <c r="K106" s="90"/>
      <c r="L106" s="90">
        <v>0</v>
      </c>
      <c r="M106" s="90">
        <v>0</v>
      </c>
      <c r="N106" s="90">
        <v>0</v>
      </c>
      <c r="O106" s="446">
        <v>0</v>
      </c>
      <c r="P106" s="446"/>
      <c r="Q106" s="90">
        <v>0</v>
      </c>
      <c r="R106" s="90">
        <v>0</v>
      </c>
      <c r="S106" s="90">
        <v>0</v>
      </c>
    </row>
    <row r="107" spans="1:19" ht="36.75" customHeight="1">
      <c r="A107" s="87" t="s">
        <v>14</v>
      </c>
      <c r="B107" s="87" t="s">
        <v>22</v>
      </c>
      <c r="C107" s="214" t="s">
        <v>23</v>
      </c>
      <c r="D107" s="87" t="s">
        <v>158</v>
      </c>
      <c r="E107" s="444" t="s">
        <v>424</v>
      </c>
      <c r="F107" s="445"/>
      <c r="G107" s="89" t="s">
        <v>15</v>
      </c>
      <c r="H107" s="216">
        <v>1</v>
      </c>
      <c r="I107" s="90">
        <f t="shared" si="1"/>
        <v>5330000</v>
      </c>
      <c r="J107" s="90">
        <v>0</v>
      </c>
      <c r="K107" s="90">
        <v>5330000</v>
      </c>
      <c r="L107" s="90">
        <v>0</v>
      </c>
      <c r="M107" s="90">
        <v>0</v>
      </c>
      <c r="N107" s="90">
        <v>0</v>
      </c>
      <c r="O107" s="446">
        <v>0</v>
      </c>
      <c r="P107" s="446"/>
      <c r="Q107" s="90">
        <v>0</v>
      </c>
      <c r="R107" s="90">
        <v>0</v>
      </c>
      <c r="S107" s="90">
        <v>0</v>
      </c>
    </row>
    <row r="108" spans="1:19" ht="42" customHeight="1">
      <c r="A108" s="87" t="s">
        <v>14</v>
      </c>
      <c r="B108" s="87" t="s">
        <v>22</v>
      </c>
      <c r="C108" s="214" t="s">
        <v>23</v>
      </c>
      <c r="D108" s="87" t="s">
        <v>158</v>
      </c>
      <c r="E108" s="444" t="s">
        <v>424</v>
      </c>
      <c r="F108" s="445"/>
      <c r="G108" s="89" t="s">
        <v>16</v>
      </c>
      <c r="H108" s="216">
        <v>1</v>
      </c>
      <c r="I108" s="90">
        <f t="shared" si="1"/>
        <v>5330000</v>
      </c>
      <c r="J108" s="90">
        <v>0</v>
      </c>
      <c r="K108" s="90">
        <v>5330000</v>
      </c>
      <c r="L108" s="90">
        <v>0</v>
      </c>
      <c r="M108" s="90">
        <v>0</v>
      </c>
      <c r="N108" s="90">
        <v>0</v>
      </c>
      <c r="O108" s="446">
        <v>0</v>
      </c>
      <c r="P108" s="446"/>
      <c r="Q108" s="90">
        <v>0</v>
      </c>
      <c r="R108" s="90">
        <v>0</v>
      </c>
      <c r="S108" s="90">
        <v>0</v>
      </c>
    </row>
    <row r="109" spans="1:19" ht="42" customHeight="1">
      <c r="A109" s="87" t="s">
        <v>14</v>
      </c>
      <c r="B109" s="87" t="s">
        <v>22</v>
      </c>
      <c r="C109" s="214" t="s">
        <v>23</v>
      </c>
      <c r="D109" s="87" t="s">
        <v>158</v>
      </c>
      <c r="E109" s="444" t="s">
        <v>424</v>
      </c>
      <c r="F109" s="445"/>
      <c r="G109" s="89" t="s">
        <v>226</v>
      </c>
      <c r="H109" s="216">
        <v>0</v>
      </c>
      <c r="I109" s="90">
        <f t="shared" si="1"/>
        <v>0</v>
      </c>
      <c r="J109" s="90">
        <v>0</v>
      </c>
      <c r="K109" s="90">
        <v>0</v>
      </c>
      <c r="L109" s="90">
        <v>0</v>
      </c>
      <c r="M109" s="90">
        <v>0</v>
      </c>
      <c r="N109" s="90">
        <v>0</v>
      </c>
      <c r="O109" s="446">
        <v>0</v>
      </c>
      <c r="P109" s="446"/>
      <c r="Q109" s="90">
        <v>0</v>
      </c>
      <c r="R109" s="90">
        <v>0</v>
      </c>
      <c r="S109" s="90">
        <v>0</v>
      </c>
    </row>
    <row r="110" spans="1:19" ht="42" customHeight="1">
      <c r="A110" s="87" t="s">
        <v>14</v>
      </c>
      <c r="B110" s="87" t="s">
        <v>22</v>
      </c>
      <c r="C110" s="214" t="s">
        <v>23</v>
      </c>
      <c r="D110" s="87" t="s">
        <v>159</v>
      </c>
      <c r="E110" s="444" t="s">
        <v>160</v>
      </c>
      <c r="F110" s="445"/>
      <c r="G110" s="89" t="s">
        <v>15</v>
      </c>
      <c r="H110" s="216">
        <v>699</v>
      </c>
      <c r="I110" s="90">
        <f t="shared" si="1"/>
        <v>51125000</v>
      </c>
      <c r="J110" s="90">
        <v>0</v>
      </c>
      <c r="K110" s="90">
        <v>51125000</v>
      </c>
      <c r="L110" s="90">
        <v>0</v>
      </c>
      <c r="M110" s="90">
        <v>0</v>
      </c>
      <c r="N110" s="90">
        <v>0</v>
      </c>
      <c r="O110" s="446">
        <v>0</v>
      </c>
      <c r="P110" s="446"/>
      <c r="Q110" s="90">
        <v>0</v>
      </c>
      <c r="R110" s="90">
        <v>0</v>
      </c>
      <c r="S110" s="90">
        <v>0</v>
      </c>
    </row>
    <row r="111" spans="1:19" ht="27" customHeight="1">
      <c r="A111" s="87" t="s">
        <v>14</v>
      </c>
      <c r="B111" s="87" t="s">
        <v>22</v>
      </c>
      <c r="C111" s="214" t="s">
        <v>23</v>
      </c>
      <c r="D111" s="87" t="s">
        <v>159</v>
      </c>
      <c r="E111" s="444" t="s">
        <v>160</v>
      </c>
      <c r="F111" s="445"/>
      <c r="G111" s="89" t="s">
        <v>16</v>
      </c>
      <c r="H111" s="216">
        <v>699</v>
      </c>
      <c r="I111" s="90">
        <f t="shared" si="1"/>
        <v>51125000</v>
      </c>
      <c r="J111" s="90">
        <v>0</v>
      </c>
      <c r="K111" s="90">
        <v>51125000</v>
      </c>
      <c r="L111" s="90">
        <v>0</v>
      </c>
      <c r="M111" s="90">
        <v>0</v>
      </c>
      <c r="N111" s="90">
        <v>0</v>
      </c>
      <c r="O111" s="446">
        <v>0</v>
      </c>
      <c r="P111" s="446"/>
      <c r="Q111" s="90">
        <v>0</v>
      </c>
      <c r="R111" s="90">
        <v>0</v>
      </c>
      <c r="S111" s="90">
        <v>0</v>
      </c>
    </row>
    <row r="112" spans="1:19" ht="36.75" customHeight="1">
      <c r="A112" s="87" t="s">
        <v>14</v>
      </c>
      <c r="B112" s="87" t="s">
        <v>22</v>
      </c>
      <c r="C112" s="214" t="s">
        <v>23</v>
      </c>
      <c r="D112" s="87" t="s">
        <v>159</v>
      </c>
      <c r="E112" s="444" t="s">
        <v>160</v>
      </c>
      <c r="F112" s="445"/>
      <c r="G112" s="89" t="s">
        <v>226</v>
      </c>
      <c r="H112" s="216">
        <v>692</v>
      </c>
      <c r="I112" s="90">
        <f t="shared" si="1"/>
        <v>50638499</v>
      </c>
      <c r="J112" s="202">
        <v>0</v>
      </c>
      <c r="K112" s="202">
        <v>50638499</v>
      </c>
      <c r="L112" s="90">
        <v>0</v>
      </c>
      <c r="M112" s="90">
        <v>0</v>
      </c>
      <c r="N112" s="90">
        <v>0</v>
      </c>
      <c r="O112" s="446">
        <v>0</v>
      </c>
      <c r="P112" s="446"/>
      <c r="Q112" s="90">
        <v>0</v>
      </c>
      <c r="R112" s="90">
        <v>0</v>
      </c>
      <c r="S112" s="90">
        <v>0</v>
      </c>
    </row>
    <row r="113" spans="1:19" ht="57.75" customHeight="1">
      <c r="A113" s="87" t="s">
        <v>14</v>
      </c>
      <c r="B113" s="87" t="s">
        <v>22</v>
      </c>
      <c r="C113" s="214" t="s">
        <v>23</v>
      </c>
      <c r="D113" s="87" t="s">
        <v>167</v>
      </c>
      <c r="E113" s="444" t="s">
        <v>425</v>
      </c>
      <c r="F113" s="445"/>
      <c r="G113" s="89" t="s">
        <v>15</v>
      </c>
      <c r="H113" s="216">
        <v>136</v>
      </c>
      <c r="I113" s="90">
        <f t="shared" si="1"/>
        <v>29461000</v>
      </c>
      <c r="J113" s="90">
        <v>0</v>
      </c>
      <c r="K113" s="90">
        <v>29461000</v>
      </c>
      <c r="L113" s="90">
        <v>0</v>
      </c>
      <c r="M113" s="90">
        <v>0</v>
      </c>
      <c r="N113" s="90">
        <v>0</v>
      </c>
      <c r="O113" s="446">
        <v>0</v>
      </c>
      <c r="P113" s="446"/>
      <c r="Q113" s="90">
        <v>0</v>
      </c>
      <c r="R113" s="90">
        <v>0</v>
      </c>
      <c r="S113" s="90">
        <v>0</v>
      </c>
    </row>
    <row r="114" spans="1:19" ht="58.5" customHeight="1">
      <c r="A114" s="87" t="s">
        <v>14</v>
      </c>
      <c r="B114" s="87" t="s">
        <v>22</v>
      </c>
      <c r="C114" s="214" t="s">
        <v>23</v>
      </c>
      <c r="D114" s="87" t="s">
        <v>167</v>
      </c>
      <c r="E114" s="444" t="s">
        <v>425</v>
      </c>
      <c r="F114" s="445"/>
      <c r="G114" s="89" t="s">
        <v>16</v>
      </c>
      <c r="H114" s="216">
        <v>136</v>
      </c>
      <c r="I114" s="90">
        <f t="shared" si="1"/>
        <v>29461000</v>
      </c>
      <c r="J114" s="90">
        <v>0</v>
      </c>
      <c r="K114" s="90">
        <v>29461000</v>
      </c>
      <c r="L114" s="90">
        <v>0</v>
      </c>
      <c r="M114" s="90">
        <v>0</v>
      </c>
      <c r="N114" s="90">
        <v>0</v>
      </c>
      <c r="O114" s="446">
        <v>0</v>
      </c>
      <c r="P114" s="446"/>
      <c r="Q114" s="90">
        <v>0</v>
      </c>
      <c r="R114" s="90">
        <v>0</v>
      </c>
      <c r="S114" s="90">
        <v>0</v>
      </c>
    </row>
    <row r="115" spans="1:19" ht="63" customHeight="1">
      <c r="A115" s="87" t="s">
        <v>14</v>
      </c>
      <c r="B115" s="87" t="s">
        <v>22</v>
      </c>
      <c r="C115" s="214" t="s">
        <v>23</v>
      </c>
      <c r="D115" s="87" t="s">
        <v>167</v>
      </c>
      <c r="E115" s="444" t="s">
        <v>425</v>
      </c>
      <c r="F115" s="445"/>
      <c r="G115" s="89" t="s">
        <v>226</v>
      </c>
      <c r="H115" s="216">
        <v>0</v>
      </c>
      <c r="I115" s="90">
        <f t="shared" si="1"/>
        <v>0</v>
      </c>
      <c r="J115" s="90">
        <v>0</v>
      </c>
      <c r="K115" s="90">
        <v>0</v>
      </c>
      <c r="L115" s="90">
        <v>0</v>
      </c>
      <c r="M115" s="90">
        <v>0</v>
      </c>
      <c r="N115" s="90">
        <v>0</v>
      </c>
      <c r="O115" s="446">
        <v>0</v>
      </c>
      <c r="P115" s="446"/>
      <c r="Q115" s="90">
        <v>0</v>
      </c>
      <c r="R115" s="90">
        <v>0</v>
      </c>
      <c r="S115" s="90">
        <v>0</v>
      </c>
    </row>
    <row r="116" spans="1:19" ht="63.75" customHeight="1">
      <c r="A116" s="87" t="s">
        <v>14</v>
      </c>
      <c r="B116" s="87" t="s">
        <v>22</v>
      </c>
      <c r="C116" s="214" t="s">
        <v>23</v>
      </c>
      <c r="D116" s="95" t="s">
        <v>169</v>
      </c>
      <c r="E116" s="469" t="s">
        <v>170</v>
      </c>
      <c r="F116" s="470"/>
      <c r="G116" s="89" t="s">
        <v>15</v>
      </c>
      <c r="H116" s="216">
        <v>1</v>
      </c>
      <c r="I116" s="90">
        <f t="shared" si="1"/>
        <v>571000</v>
      </c>
      <c r="J116" s="90">
        <v>0</v>
      </c>
      <c r="K116" s="90">
        <v>571000</v>
      </c>
      <c r="L116" s="90">
        <v>0</v>
      </c>
      <c r="M116" s="90">
        <v>0</v>
      </c>
      <c r="N116" s="90">
        <v>0</v>
      </c>
      <c r="O116" s="446">
        <v>0</v>
      </c>
      <c r="P116" s="446"/>
      <c r="Q116" s="90">
        <v>0</v>
      </c>
      <c r="R116" s="90">
        <v>0</v>
      </c>
      <c r="S116" s="90">
        <v>0</v>
      </c>
    </row>
    <row r="117" spans="1:19" ht="63.75" customHeight="1">
      <c r="A117" s="87" t="s">
        <v>14</v>
      </c>
      <c r="B117" s="87" t="s">
        <v>22</v>
      </c>
      <c r="C117" s="214" t="s">
        <v>23</v>
      </c>
      <c r="D117" s="95" t="s">
        <v>169</v>
      </c>
      <c r="E117" s="469" t="s">
        <v>170</v>
      </c>
      <c r="F117" s="470"/>
      <c r="G117" s="89" t="s">
        <v>16</v>
      </c>
      <c r="H117" s="216">
        <v>1</v>
      </c>
      <c r="I117" s="90">
        <f t="shared" si="1"/>
        <v>571000</v>
      </c>
      <c r="J117" s="90">
        <v>0</v>
      </c>
      <c r="K117" s="90">
        <v>571000</v>
      </c>
      <c r="L117" s="90">
        <v>0</v>
      </c>
      <c r="M117" s="90">
        <v>0</v>
      </c>
      <c r="N117" s="90">
        <v>0</v>
      </c>
      <c r="O117" s="446">
        <v>0</v>
      </c>
      <c r="P117" s="446"/>
      <c r="Q117" s="90">
        <v>0</v>
      </c>
      <c r="R117" s="90">
        <v>0</v>
      </c>
      <c r="S117" s="90">
        <v>0</v>
      </c>
    </row>
    <row r="118" spans="1:19" ht="61.5" customHeight="1">
      <c r="A118" s="87" t="s">
        <v>14</v>
      </c>
      <c r="B118" s="87" t="s">
        <v>22</v>
      </c>
      <c r="C118" s="214" t="s">
        <v>23</v>
      </c>
      <c r="D118" s="95" t="s">
        <v>169</v>
      </c>
      <c r="E118" s="469" t="s">
        <v>170</v>
      </c>
      <c r="F118" s="470"/>
      <c r="G118" s="89" t="s">
        <v>226</v>
      </c>
      <c r="H118" s="216">
        <v>0</v>
      </c>
      <c r="I118" s="90">
        <f t="shared" si="1"/>
        <v>0</v>
      </c>
      <c r="J118" s="90">
        <v>0</v>
      </c>
      <c r="K118" s="90">
        <v>0</v>
      </c>
      <c r="L118" s="90">
        <v>0</v>
      </c>
      <c r="M118" s="90">
        <v>0</v>
      </c>
      <c r="N118" s="90">
        <v>0</v>
      </c>
      <c r="O118" s="446">
        <v>0</v>
      </c>
      <c r="P118" s="446"/>
      <c r="Q118" s="90">
        <v>0</v>
      </c>
      <c r="R118" s="90">
        <v>0</v>
      </c>
      <c r="S118" s="90">
        <v>0</v>
      </c>
    </row>
    <row r="119" spans="1:19" ht="64.5" customHeight="1">
      <c r="A119" s="87" t="s">
        <v>14</v>
      </c>
      <c r="B119" s="87" t="s">
        <v>22</v>
      </c>
      <c r="C119" s="214" t="s">
        <v>23</v>
      </c>
      <c r="D119" s="95" t="s">
        <v>192</v>
      </c>
      <c r="E119" s="444" t="s">
        <v>193</v>
      </c>
      <c r="F119" s="445"/>
      <c r="G119" s="89" t="s">
        <v>15</v>
      </c>
      <c r="H119" s="216">
        <v>1</v>
      </c>
      <c r="I119" s="90">
        <f t="shared" si="1"/>
        <v>1700000</v>
      </c>
      <c r="J119" s="90">
        <v>0</v>
      </c>
      <c r="K119" s="90">
        <v>1700000</v>
      </c>
      <c r="L119" s="90">
        <v>0</v>
      </c>
      <c r="M119" s="90">
        <v>0</v>
      </c>
      <c r="N119" s="90">
        <v>0</v>
      </c>
      <c r="O119" s="446">
        <v>0</v>
      </c>
      <c r="P119" s="446"/>
      <c r="Q119" s="90">
        <v>0</v>
      </c>
      <c r="R119" s="90">
        <v>0</v>
      </c>
      <c r="S119" s="90">
        <v>0</v>
      </c>
    </row>
    <row r="120" spans="1:19" ht="64.5" customHeight="1">
      <c r="A120" s="87" t="s">
        <v>14</v>
      </c>
      <c r="B120" s="87" t="s">
        <v>22</v>
      </c>
      <c r="C120" s="214" t="s">
        <v>23</v>
      </c>
      <c r="D120" s="95" t="s">
        <v>192</v>
      </c>
      <c r="E120" s="444" t="s">
        <v>193</v>
      </c>
      <c r="F120" s="445"/>
      <c r="G120" s="89" t="s">
        <v>16</v>
      </c>
      <c r="H120" s="216">
        <v>1</v>
      </c>
      <c r="I120" s="90">
        <f t="shared" si="1"/>
        <v>1700000</v>
      </c>
      <c r="J120" s="90">
        <v>0</v>
      </c>
      <c r="K120" s="90">
        <v>1700000</v>
      </c>
      <c r="L120" s="90">
        <v>0</v>
      </c>
      <c r="M120" s="90">
        <v>0</v>
      </c>
      <c r="N120" s="90">
        <v>0</v>
      </c>
      <c r="O120" s="446">
        <v>0</v>
      </c>
      <c r="P120" s="446"/>
      <c r="Q120" s="90">
        <v>0</v>
      </c>
      <c r="R120" s="90">
        <v>0</v>
      </c>
      <c r="S120" s="90">
        <v>0</v>
      </c>
    </row>
    <row r="121" spans="1:19" ht="63" customHeight="1">
      <c r="A121" s="87" t="s">
        <v>14</v>
      </c>
      <c r="B121" s="87" t="s">
        <v>22</v>
      </c>
      <c r="C121" s="214" t="s">
        <v>23</v>
      </c>
      <c r="D121" s="95" t="s">
        <v>192</v>
      </c>
      <c r="E121" s="444" t="s">
        <v>193</v>
      </c>
      <c r="F121" s="445"/>
      <c r="G121" s="89" t="s">
        <v>226</v>
      </c>
      <c r="H121" s="216">
        <v>0</v>
      </c>
      <c r="I121" s="90">
        <f t="shared" si="1"/>
        <v>0</v>
      </c>
      <c r="J121" s="90">
        <v>0</v>
      </c>
      <c r="K121" s="90">
        <v>0</v>
      </c>
      <c r="L121" s="90">
        <v>0</v>
      </c>
      <c r="M121" s="90">
        <v>0</v>
      </c>
      <c r="N121" s="90">
        <v>0</v>
      </c>
      <c r="O121" s="446">
        <v>0</v>
      </c>
      <c r="P121" s="446"/>
      <c r="Q121" s="90">
        <v>0</v>
      </c>
      <c r="R121" s="90">
        <v>0</v>
      </c>
      <c r="S121" s="90">
        <v>0</v>
      </c>
    </row>
    <row r="122" spans="1:19" ht="62.25" customHeight="1">
      <c r="A122" s="87" t="s">
        <v>14</v>
      </c>
      <c r="B122" s="87" t="s">
        <v>22</v>
      </c>
      <c r="C122" s="214" t="s">
        <v>23</v>
      </c>
      <c r="D122" s="223" t="s">
        <v>458</v>
      </c>
      <c r="E122" s="469" t="s">
        <v>459</v>
      </c>
      <c r="F122" s="470"/>
      <c r="G122" s="89" t="s">
        <v>15</v>
      </c>
      <c r="H122" s="216">
        <v>1</v>
      </c>
      <c r="I122" s="90">
        <f t="shared" si="1"/>
        <v>55000</v>
      </c>
      <c r="J122" s="90">
        <v>0</v>
      </c>
      <c r="K122" s="90">
        <v>55000</v>
      </c>
      <c r="L122" s="90">
        <v>0</v>
      </c>
      <c r="M122" s="90">
        <v>0</v>
      </c>
      <c r="N122" s="90">
        <v>0</v>
      </c>
      <c r="O122" s="446">
        <v>0</v>
      </c>
      <c r="P122" s="446"/>
      <c r="Q122" s="90">
        <v>0</v>
      </c>
      <c r="R122" s="90">
        <v>0</v>
      </c>
      <c r="S122" s="90">
        <v>0</v>
      </c>
    </row>
    <row r="123" spans="1:19" ht="57.75" customHeight="1">
      <c r="A123" s="87" t="s">
        <v>14</v>
      </c>
      <c r="B123" s="87" t="s">
        <v>22</v>
      </c>
      <c r="C123" s="214" t="s">
        <v>23</v>
      </c>
      <c r="D123" s="223" t="s">
        <v>458</v>
      </c>
      <c r="E123" s="469" t="s">
        <v>459</v>
      </c>
      <c r="F123" s="470"/>
      <c r="G123" s="89" t="s">
        <v>16</v>
      </c>
      <c r="H123" s="216">
        <v>1</v>
      </c>
      <c r="I123" s="90">
        <f t="shared" si="1"/>
        <v>55000</v>
      </c>
      <c r="J123" s="90">
        <v>0</v>
      </c>
      <c r="K123" s="90">
        <v>55000</v>
      </c>
      <c r="L123" s="90">
        <v>0</v>
      </c>
      <c r="M123" s="90">
        <v>0</v>
      </c>
      <c r="N123" s="90">
        <v>0</v>
      </c>
      <c r="O123" s="446">
        <v>0</v>
      </c>
      <c r="P123" s="446"/>
      <c r="Q123" s="90">
        <v>0</v>
      </c>
      <c r="R123" s="90">
        <v>0</v>
      </c>
      <c r="S123" s="90">
        <v>0</v>
      </c>
    </row>
    <row r="124" spans="1:19" ht="60.75" customHeight="1">
      <c r="A124" s="87" t="s">
        <v>14</v>
      </c>
      <c r="B124" s="87" t="s">
        <v>22</v>
      </c>
      <c r="C124" s="214" t="s">
        <v>23</v>
      </c>
      <c r="D124" s="223" t="s">
        <v>458</v>
      </c>
      <c r="E124" s="469" t="s">
        <v>459</v>
      </c>
      <c r="F124" s="470"/>
      <c r="G124" s="89" t="s">
        <v>226</v>
      </c>
      <c r="H124" s="216">
        <v>0</v>
      </c>
      <c r="I124" s="90">
        <f t="shared" si="1"/>
        <v>0</v>
      </c>
      <c r="J124" s="90">
        <v>0</v>
      </c>
      <c r="K124" s="90">
        <v>0</v>
      </c>
      <c r="L124" s="90">
        <v>0</v>
      </c>
      <c r="M124" s="90">
        <v>0</v>
      </c>
      <c r="N124" s="90">
        <v>0</v>
      </c>
      <c r="O124" s="446">
        <v>0</v>
      </c>
      <c r="P124" s="446"/>
      <c r="Q124" s="90">
        <v>0</v>
      </c>
      <c r="R124" s="90">
        <v>0</v>
      </c>
      <c r="S124" s="90">
        <v>0</v>
      </c>
    </row>
    <row r="125" spans="1:19" ht="33" customHeight="1">
      <c r="A125" s="87" t="s">
        <v>14</v>
      </c>
      <c r="B125" s="87" t="s">
        <v>22</v>
      </c>
      <c r="C125" s="214" t="s">
        <v>23</v>
      </c>
      <c r="D125" s="87" t="s">
        <v>173</v>
      </c>
      <c r="E125" s="444" t="s">
        <v>174</v>
      </c>
      <c r="F125" s="445"/>
      <c r="G125" s="89" t="s">
        <v>15</v>
      </c>
      <c r="H125" s="216">
        <v>64</v>
      </c>
      <c r="I125" s="90">
        <f t="shared" si="1"/>
        <v>119280000</v>
      </c>
      <c r="J125" s="90">
        <v>0</v>
      </c>
      <c r="K125" s="90">
        <v>119280000</v>
      </c>
      <c r="L125" s="90">
        <v>0</v>
      </c>
      <c r="M125" s="90">
        <v>0</v>
      </c>
      <c r="N125" s="90">
        <v>0</v>
      </c>
      <c r="O125" s="446">
        <v>0</v>
      </c>
      <c r="P125" s="446"/>
      <c r="Q125" s="90">
        <v>0</v>
      </c>
      <c r="R125" s="90">
        <v>0</v>
      </c>
      <c r="S125" s="90">
        <v>0</v>
      </c>
    </row>
    <row r="126" spans="1:19" ht="27" customHeight="1">
      <c r="A126" s="87" t="s">
        <v>14</v>
      </c>
      <c r="B126" s="87" t="s">
        <v>22</v>
      </c>
      <c r="C126" s="214" t="s">
        <v>23</v>
      </c>
      <c r="D126" s="87" t="s">
        <v>173</v>
      </c>
      <c r="E126" s="444" t="s">
        <v>174</v>
      </c>
      <c r="F126" s="445"/>
      <c r="G126" s="89" t="s">
        <v>16</v>
      </c>
      <c r="H126" s="216">
        <v>64</v>
      </c>
      <c r="I126" s="90">
        <f t="shared" si="1"/>
        <v>119280000</v>
      </c>
      <c r="J126" s="90">
        <v>0</v>
      </c>
      <c r="K126" s="90">
        <v>119280000</v>
      </c>
      <c r="L126" s="90">
        <v>0</v>
      </c>
      <c r="M126" s="90">
        <v>0</v>
      </c>
      <c r="N126" s="90">
        <v>0</v>
      </c>
      <c r="O126" s="446">
        <v>0</v>
      </c>
      <c r="P126" s="446"/>
      <c r="Q126" s="90">
        <v>0</v>
      </c>
      <c r="R126" s="90">
        <v>0</v>
      </c>
      <c r="S126" s="90">
        <v>0</v>
      </c>
    </row>
    <row r="127" spans="1:19" ht="27" customHeight="1">
      <c r="A127" s="87" t="s">
        <v>14</v>
      </c>
      <c r="B127" s="87" t="s">
        <v>22</v>
      </c>
      <c r="C127" s="214" t="s">
        <v>23</v>
      </c>
      <c r="D127" s="87" t="s">
        <v>173</v>
      </c>
      <c r="E127" s="444" t="s">
        <v>174</v>
      </c>
      <c r="F127" s="445"/>
      <c r="G127" s="89" t="s">
        <v>226</v>
      </c>
      <c r="H127" s="216">
        <v>64</v>
      </c>
      <c r="I127" s="90">
        <f t="shared" si="1"/>
        <v>119280000</v>
      </c>
      <c r="J127" s="90">
        <v>0</v>
      </c>
      <c r="K127" s="90">
        <v>119280000</v>
      </c>
      <c r="L127" s="90">
        <v>0</v>
      </c>
      <c r="M127" s="90">
        <v>0</v>
      </c>
      <c r="N127" s="90">
        <v>0</v>
      </c>
      <c r="O127" s="446">
        <v>0</v>
      </c>
      <c r="P127" s="446"/>
      <c r="Q127" s="90">
        <v>0</v>
      </c>
      <c r="R127" s="90">
        <v>0</v>
      </c>
      <c r="S127" s="90">
        <v>0</v>
      </c>
    </row>
    <row r="128" spans="1:19" ht="35.25" customHeight="1">
      <c r="A128" s="87" t="s">
        <v>14</v>
      </c>
      <c r="B128" s="87" t="s">
        <v>22</v>
      </c>
      <c r="C128" s="214" t="s">
        <v>23</v>
      </c>
      <c r="D128" s="87" t="s">
        <v>200</v>
      </c>
      <c r="E128" s="444" t="s">
        <v>308</v>
      </c>
      <c r="F128" s="445"/>
      <c r="G128" s="89" t="s">
        <v>15</v>
      </c>
      <c r="H128" s="216">
        <v>242</v>
      </c>
      <c r="I128" s="90">
        <f t="shared" si="1"/>
        <v>15000000</v>
      </c>
      <c r="J128" s="90">
        <v>0</v>
      </c>
      <c r="K128" s="90">
        <v>15000000</v>
      </c>
      <c r="L128" s="90">
        <v>0</v>
      </c>
      <c r="M128" s="90">
        <v>0</v>
      </c>
      <c r="N128" s="90">
        <v>0</v>
      </c>
      <c r="O128" s="446">
        <v>0</v>
      </c>
      <c r="P128" s="446"/>
      <c r="Q128" s="90">
        <v>0</v>
      </c>
      <c r="R128" s="90">
        <v>0</v>
      </c>
      <c r="S128" s="90">
        <v>0</v>
      </c>
    </row>
    <row r="129" spans="1:19" ht="33.75" customHeight="1">
      <c r="A129" s="87" t="s">
        <v>14</v>
      </c>
      <c r="B129" s="87" t="s">
        <v>22</v>
      </c>
      <c r="C129" s="214" t="s">
        <v>23</v>
      </c>
      <c r="D129" s="87" t="s">
        <v>200</v>
      </c>
      <c r="E129" s="444" t="s">
        <v>308</v>
      </c>
      <c r="F129" s="445"/>
      <c r="G129" s="89" t="s">
        <v>16</v>
      </c>
      <c r="H129" s="216">
        <v>242</v>
      </c>
      <c r="I129" s="90">
        <f t="shared" si="1"/>
        <v>15000000</v>
      </c>
      <c r="J129" s="90">
        <v>0</v>
      </c>
      <c r="K129" s="90">
        <v>15000000</v>
      </c>
      <c r="L129" s="90">
        <v>0</v>
      </c>
      <c r="M129" s="90">
        <v>0</v>
      </c>
      <c r="N129" s="90">
        <v>0</v>
      </c>
      <c r="O129" s="446">
        <v>0</v>
      </c>
      <c r="P129" s="446"/>
      <c r="Q129" s="90">
        <v>0</v>
      </c>
      <c r="R129" s="90">
        <v>0</v>
      </c>
      <c r="S129" s="90">
        <v>0</v>
      </c>
    </row>
    <row r="130" spans="1:19" ht="47.25" customHeight="1">
      <c r="A130" s="87" t="s">
        <v>14</v>
      </c>
      <c r="B130" s="87" t="s">
        <v>22</v>
      </c>
      <c r="C130" s="214" t="s">
        <v>23</v>
      </c>
      <c r="D130" s="87" t="s">
        <v>200</v>
      </c>
      <c r="E130" s="444" t="s">
        <v>308</v>
      </c>
      <c r="F130" s="445"/>
      <c r="G130" s="89" t="s">
        <v>226</v>
      </c>
      <c r="H130" s="216">
        <v>0</v>
      </c>
      <c r="I130" s="90">
        <f t="shared" si="1"/>
        <v>0</v>
      </c>
      <c r="J130" s="90">
        <v>0</v>
      </c>
      <c r="K130" s="90">
        <v>0</v>
      </c>
      <c r="L130" s="90">
        <v>0</v>
      </c>
      <c r="M130" s="90">
        <v>0</v>
      </c>
      <c r="N130" s="90">
        <v>0</v>
      </c>
      <c r="O130" s="446">
        <v>0</v>
      </c>
      <c r="P130" s="446"/>
      <c r="Q130" s="90">
        <v>0</v>
      </c>
      <c r="R130" s="90">
        <v>0</v>
      </c>
      <c r="S130" s="90">
        <v>0</v>
      </c>
    </row>
    <row r="131" spans="1:19" ht="46.5" customHeight="1">
      <c r="A131" s="87" t="s">
        <v>14</v>
      </c>
      <c r="B131" s="87" t="s">
        <v>22</v>
      </c>
      <c r="C131" s="214" t="s">
        <v>23</v>
      </c>
      <c r="D131" s="224" t="s">
        <v>471</v>
      </c>
      <c r="E131" s="471" t="s">
        <v>472</v>
      </c>
      <c r="F131" s="472"/>
      <c r="G131" s="89" t="s">
        <v>15</v>
      </c>
      <c r="H131" s="216">
        <v>1</v>
      </c>
      <c r="I131" s="90">
        <f t="shared" si="1"/>
        <v>1000000000</v>
      </c>
      <c r="J131" s="90">
        <v>0</v>
      </c>
      <c r="K131" s="90">
        <v>1000000000</v>
      </c>
      <c r="L131" s="90">
        <v>0</v>
      </c>
      <c r="M131" s="90">
        <v>0</v>
      </c>
      <c r="N131" s="90">
        <v>0</v>
      </c>
      <c r="O131" s="446">
        <v>0</v>
      </c>
      <c r="P131" s="446"/>
      <c r="Q131" s="90">
        <v>0</v>
      </c>
      <c r="R131" s="90">
        <v>0</v>
      </c>
      <c r="S131" s="90">
        <v>0</v>
      </c>
    </row>
    <row r="132" spans="1:19" ht="52.5" customHeight="1">
      <c r="A132" s="87" t="s">
        <v>14</v>
      </c>
      <c r="B132" s="87" t="s">
        <v>22</v>
      </c>
      <c r="C132" s="214" t="s">
        <v>23</v>
      </c>
      <c r="D132" s="224" t="s">
        <v>471</v>
      </c>
      <c r="E132" s="471" t="s">
        <v>472</v>
      </c>
      <c r="F132" s="472"/>
      <c r="G132" s="89" t="s">
        <v>16</v>
      </c>
      <c r="H132" s="216">
        <v>1</v>
      </c>
      <c r="I132" s="90">
        <f t="shared" si="1"/>
        <v>1000000000</v>
      </c>
      <c r="J132" s="90">
        <v>0</v>
      </c>
      <c r="K132" s="90">
        <v>1000000000</v>
      </c>
      <c r="L132" s="90">
        <v>0</v>
      </c>
      <c r="M132" s="90">
        <v>0</v>
      </c>
      <c r="N132" s="90">
        <v>0</v>
      </c>
      <c r="O132" s="446">
        <v>0</v>
      </c>
      <c r="P132" s="446"/>
      <c r="Q132" s="90">
        <v>0</v>
      </c>
      <c r="R132" s="90">
        <v>0</v>
      </c>
      <c r="S132" s="90">
        <v>0</v>
      </c>
    </row>
    <row r="133" spans="1:19" ht="39.75" customHeight="1">
      <c r="A133" s="87" t="s">
        <v>14</v>
      </c>
      <c r="B133" s="87" t="s">
        <v>22</v>
      </c>
      <c r="C133" s="214" t="s">
        <v>23</v>
      </c>
      <c r="D133" s="224" t="s">
        <v>471</v>
      </c>
      <c r="E133" s="473" t="s">
        <v>472</v>
      </c>
      <c r="F133" s="474"/>
      <c r="G133" s="89" t="s">
        <v>226</v>
      </c>
      <c r="H133" s="216">
        <v>0</v>
      </c>
      <c r="I133" s="90">
        <f t="shared" si="1"/>
        <v>0</v>
      </c>
      <c r="J133" s="90">
        <v>0</v>
      </c>
      <c r="K133" s="90">
        <v>0</v>
      </c>
      <c r="L133" s="90">
        <v>0</v>
      </c>
      <c r="M133" s="90">
        <v>0</v>
      </c>
      <c r="N133" s="90">
        <v>0</v>
      </c>
      <c r="O133" s="446">
        <v>0</v>
      </c>
      <c r="P133" s="446"/>
      <c r="Q133" s="90">
        <v>0</v>
      </c>
      <c r="R133" s="90">
        <v>0</v>
      </c>
      <c r="S133" s="90">
        <v>0</v>
      </c>
    </row>
    <row r="134" spans="1:19" ht="51" customHeight="1">
      <c r="A134" s="87" t="s">
        <v>14</v>
      </c>
      <c r="B134" s="87" t="s">
        <v>22</v>
      </c>
      <c r="C134" s="214" t="s">
        <v>23</v>
      </c>
      <c r="D134" s="95" t="s">
        <v>473</v>
      </c>
      <c r="E134" s="467" t="s">
        <v>474</v>
      </c>
      <c r="F134" s="468"/>
      <c r="G134" s="89" t="s">
        <v>15</v>
      </c>
      <c r="H134" s="216">
        <v>162</v>
      </c>
      <c r="I134" s="90">
        <f t="shared" si="1"/>
        <v>10000000</v>
      </c>
      <c r="J134" s="90">
        <v>0</v>
      </c>
      <c r="K134" s="90">
        <v>10000000</v>
      </c>
      <c r="L134" s="90">
        <v>0</v>
      </c>
      <c r="M134" s="90">
        <v>0</v>
      </c>
      <c r="N134" s="90">
        <v>0</v>
      </c>
      <c r="O134" s="446">
        <v>0</v>
      </c>
      <c r="P134" s="446"/>
      <c r="Q134" s="90">
        <v>0</v>
      </c>
      <c r="R134" s="90">
        <v>0</v>
      </c>
      <c r="S134" s="90">
        <v>0</v>
      </c>
    </row>
    <row r="135" spans="1:19" ht="52.5" customHeight="1">
      <c r="A135" s="87" t="s">
        <v>14</v>
      </c>
      <c r="B135" s="87" t="s">
        <v>22</v>
      </c>
      <c r="C135" s="214" t="s">
        <v>23</v>
      </c>
      <c r="D135" s="95" t="s">
        <v>473</v>
      </c>
      <c r="E135" s="467" t="s">
        <v>474</v>
      </c>
      <c r="F135" s="468"/>
      <c r="G135" s="89" t="s">
        <v>16</v>
      </c>
      <c r="H135" s="216">
        <v>162</v>
      </c>
      <c r="I135" s="90">
        <f t="shared" si="1"/>
        <v>10000000</v>
      </c>
      <c r="J135" s="90">
        <v>0</v>
      </c>
      <c r="K135" s="90">
        <v>10000000</v>
      </c>
      <c r="L135" s="90">
        <v>0</v>
      </c>
      <c r="M135" s="90">
        <v>0</v>
      </c>
      <c r="N135" s="90">
        <v>0</v>
      </c>
      <c r="O135" s="446">
        <v>0</v>
      </c>
      <c r="P135" s="446"/>
      <c r="Q135" s="90">
        <v>0</v>
      </c>
      <c r="R135" s="90">
        <v>0</v>
      </c>
      <c r="S135" s="90">
        <v>0</v>
      </c>
    </row>
    <row r="136" spans="1:19" ht="50.25" customHeight="1">
      <c r="A136" s="87" t="s">
        <v>14</v>
      </c>
      <c r="B136" s="87" t="s">
        <v>22</v>
      </c>
      <c r="C136" s="214" t="s">
        <v>23</v>
      </c>
      <c r="D136" s="95" t="s">
        <v>473</v>
      </c>
      <c r="E136" s="467" t="s">
        <v>474</v>
      </c>
      <c r="F136" s="468"/>
      <c r="G136" s="89" t="s">
        <v>226</v>
      </c>
      <c r="H136" s="216">
        <v>0</v>
      </c>
      <c r="I136" s="90">
        <f t="shared" si="1"/>
        <v>0</v>
      </c>
      <c r="J136" s="90">
        <v>0</v>
      </c>
      <c r="K136" s="90">
        <v>0</v>
      </c>
      <c r="L136" s="90">
        <v>0</v>
      </c>
      <c r="M136" s="90">
        <v>0</v>
      </c>
      <c r="N136" s="90">
        <v>0</v>
      </c>
      <c r="O136" s="446">
        <v>0</v>
      </c>
      <c r="P136" s="446"/>
      <c r="Q136" s="90">
        <v>0</v>
      </c>
      <c r="R136" s="90">
        <v>0</v>
      </c>
      <c r="S136" s="90">
        <v>0</v>
      </c>
    </row>
    <row r="137" spans="1:19" ht="49.5" customHeight="1">
      <c r="A137" s="87" t="s">
        <v>14</v>
      </c>
      <c r="B137" s="87" t="s">
        <v>22</v>
      </c>
      <c r="C137" s="214" t="s">
        <v>23</v>
      </c>
      <c r="D137" s="87" t="s">
        <v>179</v>
      </c>
      <c r="E137" s="444" t="s">
        <v>426</v>
      </c>
      <c r="F137" s="445"/>
      <c r="G137" s="89" t="s">
        <v>15</v>
      </c>
      <c r="H137" s="216">
        <v>1</v>
      </c>
      <c r="I137" s="90">
        <f t="shared" si="1"/>
        <v>5000000</v>
      </c>
      <c r="J137" s="90">
        <v>0</v>
      </c>
      <c r="K137" s="90">
        <v>5000000</v>
      </c>
      <c r="L137" s="90">
        <v>0</v>
      </c>
      <c r="M137" s="90">
        <v>0</v>
      </c>
      <c r="N137" s="90">
        <v>0</v>
      </c>
      <c r="O137" s="446">
        <v>0</v>
      </c>
      <c r="P137" s="446"/>
      <c r="Q137" s="90">
        <v>0</v>
      </c>
      <c r="R137" s="90">
        <v>0</v>
      </c>
      <c r="S137" s="90">
        <v>0</v>
      </c>
    </row>
    <row r="138" spans="1:19" ht="47.25" customHeight="1">
      <c r="A138" s="87" t="s">
        <v>14</v>
      </c>
      <c r="B138" s="87" t="s">
        <v>22</v>
      </c>
      <c r="C138" s="214" t="s">
        <v>23</v>
      </c>
      <c r="D138" s="87" t="s">
        <v>179</v>
      </c>
      <c r="E138" s="444" t="s">
        <v>426</v>
      </c>
      <c r="F138" s="445"/>
      <c r="G138" s="89" t="s">
        <v>16</v>
      </c>
      <c r="H138" s="216">
        <v>1</v>
      </c>
      <c r="I138" s="90">
        <f t="shared" si="1"/>
        <v>5000000</v>
      </c>
      <c r="J138" s="90">
        <v>0</v>
      </c>
      <c r="K138" s="90">
        <v>5000000</v>
      </c>
      <c r="L138" s="90">
        <v>0</v>
      </c>
      <c r="M138" s="90">
        <v>0</v>
      </c>
      <c r="N138" s="90">
        <v>0</v>
      </c>
      <c r="O138" s="446">
        <v>0</v>
      </c>
      <c r="P138" s="446"/>
      <c r="Q138" s="90">
        <v>0</v>
      </c>
      <c r="R138" s="90">
        <v>0</v>
      </c>
      <c r="S138" s="90">
        <v>0</v>
      </c>
    </row>
    <row r="139" spans="1:19" ht="45" customHeight="1">
      <c r="A139" s="87" t="s">
        <v>14</v>
      </c>
      <c r="B139" s="87" t="s">
        <v>22</v>
      </c>
      <c r="C139" s="214" t="s">
        <v>23</v>
      </c>
      <c r="D139" s="87" t="s">
        <v>179</v>
      </c>
      <c r="E139" s="444" t="s">
        <v>426</v>
      </c>
      <c r="F139" s="445"/>
      <c r="G139" s="89" t="s">
        <v>226</v>
      </c>
      <c r="H139" s="216">
        <v>0</v>
      </c>
      <c r="I139" s="90">
        <f t="shared" si="1"/>
        <v>0</v>
      </c>
      <c r="J139" s="90">
        <v>0</v>
      </c>
      <c r="K139" s="90">
        <v>0</v>
      </c>
      <c r="L139" s="90">
        <v>0</v>
      </c>
      <c r="M139" s="90">
        <v>0</v>
      </c>
      <c r="N139" s="90">
        <v>0</v>
      </c>
      <c r="O139" s="446">
        <v>0</v>
      </c>
      <c r="P139" s="446"/>
      <c r="Q139" s="90">
        <v>0</v>
      </c>
      <c r="R139" s="90">
        <v>0</v>
      </c>
      <c r="S139" s="90">
        <v>0</v>
      </c>
    </row>
    <row r="140" spans="1:19" ht="22.5" customHeight="1">
      <c r="A140" s="87" t="s">
        <v>14</v>
      </c>
      <c r="B140" s="87" t="s">
        <v>22</v>
      </c>
      <c r="C140" s="214" t="s">
        <v>23</v>
      </c>
      <c r="D140" s="95" t="s">
        <v>464</v>
      </c>
      <c r="E140" s="463" t="s">
        <v>465</v>
      </c>
      <c r="F140" s="464"/>
      <c r="G140" s="89" t="s">
        <v>15</v>
      </c>
      <c r="H140" s="216">
        <v>631</v>
      </c>
      <c r="I140" s="90">
        <f t="shared" ref="I140:I169" si="2">J140+K140+L140+M140+N140+R140+S140</f>
        <v>117182000</v>
      </c>
      <c r="J140" s="90">
        <v>0</v>
      </c>
      <c r="K140" s="90">
        <v>117182000</v>
      </c>
      <c r="L140" s="90">
        <v>0</v>
      </c>
      <c r="M140" s="90">
        <v>0</v>
      </c>
      <c r="N140" s="90">
        <v>0</v>
      </c>
      <c r="O140" s="446">
        <v>0</v>
      </c>
      <c r="P140" s="446"/>
      <c r="Q140" s="90">
        <v>0</v>
      </c>
      <c r="R140" s="90">
        <v>0</v>
      </c>
      <c r="S140" s="90">
        <v>0</v>
      </c>
    </row>
    <row r="141" spans="1:19" ht="23.25" customHeight="1">
      <c r="A141" s="87" t="s">
        <v>14</v>
      </c>
      <c r="B141" s="87" t="s">
        <v>22</v>
      </c>
      <c r="C141" s="214" t="s">
        <v>23</v>
      </c>
      <c r="D141" s="95" t="s">
        <v>464</v>
      </c>
      <c r="E141" s="463" t="s">
        <v>465</v>
      </c>
      <c r="F141" s="464"/>
      <c r="G141" s="89" t="s">
        <v>16</v>
      </c>
      <c r="H141" s="216">
        <v>631</v>
      </c>
      <c r="I141" s="90">
        <f t="shared" si="2"/>
        <v>117182000</v>
      </c>
      <c r="J141" s="90">
        <v>0</v>
      </c>
      <c r="K141" s="90">
        <v>117182000</v>
      </c>
      <c r="L141" s="90">
        <v>0</v>
      </c>
      <c r="M141" s="90">
        <v>0</v>
      </c>
      <c r="N141" s="90">
        <v>0</v>
      </c>
      <c r="O141" s="446">
        <v>0</v>
      </c>
      <c r="P141" s="446"/>
      <c r="Q141" s="90">
        <v>0</v>
      </c>
      <c r="R141" s="90">
        <v>0</v>
      </c>
      <c r="S141" s="90">
        <v>0</v>
      </c>
    </row>
    <row r="142" spans="1:19" ht="23.25" customHeight="1">
      <c r="A142" s="87" t="s">
        <v>14</v>
      </c>
      <c r="B142" s="87" t="s">
        <v>22</v>
      </c>
      <c r="C142" s="214" t="s">
        <v>23</v>
      </c>
      <c r="D142" s="95" t="s">
        <v>464</v>
      </c>
      <c r="E142" s="463" t="s">
        <v>465</v>
      </c>
      <c r="F142" s="464"/>
      <c r="G142" s="89" t="s">
        <v>226</v>
      </c>
      <c r="H142" s="216">
        <v>0</v>
      </c>
      <c r="I142" s="90">
        <f t="shared" si="2"/>
        <v>0</v>
      </c>
      <c r="J142" s="90">
        <v>0</v>
      </c>
      <c r="K142" s="90">
        <v>0</v>
      </c>
      <c r="L142" s="90">
        <v>0</v>
      </c>
      <c r="M142" s="90">
        <v>0</v>
      </c>
      <c r="N142" s="90">
        <v>0</v>
      </c>
      <c r="O142" s="446">
        <v>0</v>
      </c>
      <c r="P142" s="446"/>
      <c r="Q142" s="90">
        <v>0</v>
      </c>
      <c r="R142" s="90">
        <v>0</v>
      </c>
      <c r="S142" s="90">
        <v>0</v>
      </c>
    </row>
    <row r="143" spans="1:19" ht="36.75" customHeight="1">
      <c r="A143" s="87" t="s">
        <v>14</v>
      </c>
      <c r="B143" s="87" t="s">
        <v>22</v>
      </c>
      <c r="C143" s="214" t="s">
        <v>23</v>
      </c>
      <c r="D143" s="213" t="s">
        <v>181</v>
      </c>
      <c r="E143" s="475" t="s">
        <v>476</v>
      </c>
      <c r="F143" s="476"/>
      <c r="G143" s="89" t="s">
        <v>15</v>
      </c>
      <c r="H143" s="216">
        <v>1</v>
      </c>
      <c r="I143" s="90">
        <f t="shared" si="2"/>
        <v>67522000</v>
      </c>
      <c r="J143" s="90">
        <v>0</v>
      </c>
      <c r="K143" s="90">
        <v>67522000</v>
      </c>
      <c r="L143" s="90">
        <v>0</v>
      </c>
      <c r="M143" s="90">
        <v>0</v>
      </c>
      <c r="N143" s="90">
        <v>0</v>
      </c>
      <c r="O143" s="446">
        <v>0</v>
      </c>
      <c r="P143" s="446"/>
      <c r="Q143" s="90">
        <v>0</v>
      </c>
      <c r="R143" s="90">
        <v>0</v>
      </c>
      <c r="S143" s="90">
        <v>0</v>
      </c>
    </row>
    <row r="144" spans="1:19" ht="40.5" customHeight="1">
      <c r="A144" s="87" t="s">
        <v>14</v>
      </c>
      <c r="B144" s="87" t="s">
        <v>22</v>
      </c>
      <c r="C144" s="214" t="s">
        <v>23</v>
      </c>
      <c r="D144" s="213" t="s">
        <v>181</v>
      </c>
      <c r="E144" s="475" t="s">
        <v>476</v>
      </c>
      <c r="F144" s="476"/>
      <c r="G144" s="89" t="s">
        <v>16</v>
      </c>
      <c r="H144" s="216">
        <v>1</v>
      </c>
      <c r="I144" s="90">
        <f t="shared" si="2"/>
        <v>67522000</v>
      </c>
      <c r="J144" s="90">
        <v>0</v>
      </c>
      <c r="K144" s="90">
        <v>67522000</v>
      </c>
      <c r="L144" s="90">
        <v>0</v>
      </c>
      <c r="M144" s="90">
        <v>0</v>
      </c>
      <c r="N144" s="90">
        <v>0</v>
      </c>
      <c r="O144" s="446">
        <v>0</v>
      </c>
      <c r="P144" s="446"/>
      <c r="Q144" s="90">
        <v>0</v>
      </c>
      <c r="R144" s="90">
        <v>0</v>
      </c>
      <c r="S144" s="90">
        <v>0</v>
      </c>
    </row>
    <row r="145" spans="1:19" ht="37.5" customHeight="1">
      <c r="A145" s="87" t="s">
        <v>14</v>
      </c>
      <c r="B145" s="87" t="s">
        <v>22</v>
      </c>
      <c r="C145" s="214" t="s">
        <v>23</v>
      </c>
      <c r="D145" s="213" t="s">
        <v>181</v>
      </c>
      <c r="E145" s="475" t="s">
        <v>476</v>
      </c>
      <c r="F145" s="476"/>
      <c r="G145" s="89" t="s">
        <v>226</v>
      </c>
      <c r="H145" s="216">
        <v>0</v>
      </c>
      <c r="I145" s="90">
        <f t="shared" si="2"/>
        <v>0</v>
      </c>
      <c r="J145" s="90">
        <v>0</v>
      </c>
      <c r="K145" s="90">
        <v>0</v>
      </c>
      <c r="L145" s="90">
        <v>0</v>
      </c>
      <c r="M145" s="90">
        <v>0</v>
      </c>
      <c r="N145" s="90">
        <v>0</v>
      </c>
      <c r="O145" s="446">
        <v>0</v>
      </c>
      <c r="P145" s="446"/>
      <c r="Q145" s="90">
        <v>0</v>
      </c>
      <c r="R145" s="90">
        <v>0</v>
      </c>
      <c r="S145" s="90">
        <v>0</v>
      </c>
    </row>
    <row r="146" spans="1:19" ht="32.25" customHeight="1">
      <c r="A146" s="87" t="s">
        <v>14</v>
      </c>
      <c r="B146" s="87" t="s">
        <v>22</v>
      </c>
      <c r="C146" s="214" t="s">
        <v>23</v>
      </c>
      <c r="D146" s="87" t="s">
        <v>475</v>
      </c>
      <c r="E146" s="444" t="s">
        <v>202</v>
      </c>
      <c r="F146" s="445"/>
      <c r="G146" s="89" t="s">
        <v>15</v>
      </c>
      <c r="H146" s="217">
        <v>1</v>
      </c>
      <c r="I146" s="90">
        <f t="shared" si="2"/>
        <v>34000000</v>
      </c>
      <c r="J146" s="90">
        <v>0</v>
      </c>
      <c r="K146" s="90">
        <v>34000000</v>
      </c>
      <c r="L146" s="90">
        <v>0</v>
      </c>
      <c r="M146" s="90">
        <v>0</v>
      </c>
      <c r="N146" s="90">
        <v>0</v>
      </c>
      <c r="O146" s="446">
        <v>0</v>
      </c>
      <c r="P146" s="446"/>
      <c r="Q146" s="90">
        <v>0</v>
      </c>
      <c r="R146" s="90">
        <v>0</v>
      </c>
      <c r="S146" s="90">
        <v>0</v>
      </c>
    </row>
    <row r="147" spans="1:19" ht="28.5" customHeight="1">
      <c r="A147" s="87" t="s">
        <v>14</v>
      </c>
      <c r="B147" s="87" t="s">
        <v>22</v>
      </c>
      <c r="C147" s="214" t="s">
        <v>23</v>
      </c>
      <c r="D147" s="87" t="s">
        <v>475</v>
      </c>
      <c r="E147" s="444" t="s">
        <v>202</v>
      </c>
      <c r="F147" s="445"/>
      <c r="G147" s="89" t="s">
        <v>16</v>
      </c>
      <c r="H147" s="217">
        <v>1</v>
      </c>
      <c r="I147" s="90">
        <f t="shared" si="2"/>
        <v>34000000</v>
      </c>
      <c r="J147" s="90">
        <v>0</v>
      </c>
      <c r="K147" s="90">
        <v>34000000</v>
      </c>
      <c r="L147" s="90">
        <v>0</v>
      </c>
      <c r="M147" s="90">
        <v>0</v>
      </c>
      <c r="N147" s="90">
        <v>0</v>
      </c>
      <c r="O147" s="446">
        <v>0</v>
      </c>
      <c r="P147" s="446"/>
      <c r="Q147" s="90">
        <v>0</v>
      </c>
      <c r="R147" s="90">
        <v>0</v>
      </c>
      <c r="S147" s="90">
        <v>0</v>
      </c>
    </row>
    <row r="148" spans="1:19" ht="31.5" customHeight="1">
      <c r="A148" s="87" t="s">
        <v>14</v>
      </c>
      <c r="B148" s="87" t="s">
        <v>22</v>
      </c>
      <c r="C148" s="214" t="s">
        <v>23</v>
      </c>
      <c r="D148" s="87" t="s">
        <v>475</v>
      </c>
      <c r="E148" s="444" t="s">
        <v>202</v>
      </c>
      <c r="F148" s="445"/>
      <c r="G148" s="89" t="s">
        <v>226</v>
      </c>
      <c r="H148" s="217">
        <v>1</v>
      </c>
      <c r="I148" s="90">
        <f t="shared" si="2"/>
        <v>16108410</v>
      </c>
      <c r="J148" s="90">
        <v>0</v>
      </c>
      <c r="K148" s="222">
        <v>16108410</v>
      </c>
      <c r="L148" s="90">
        <v>0</v>
      </c>
      <c r="M148" s="90">
        <v>0</v>
      </c>
      <c r="N148" s="90">
        <v>0</v>
      </c>
      <c r="O148" s="446">
        <v>0</v>
      </c>
      <c r="P148" s="446"/>
      <c r="Q148" s="90">
        <v>0</v>
      </c>
      <c r="R148" s="90">
        <v>0</v>
      </c>
      <c r="S148" s="90">
        <v>0</v>
      </c>
    </row>
    <row r="149" spans="1:19" ht="35.25" customHeight="1">
      <c r="A149" s="87" t="s">
        <v>14</v>
      </c>
      <c r="B149" s="87" t="s">
        <v>22</v>
      </c>
      <c r="C149" s="214" t="s">
        <v>23</v>
      </c>
      <c r="D149" s="210" t="s">
        <v>468</v>
      </c>
      <c r="E149" s="477" t="s">
        <v>469</v>
      </c>
      <c r="F149" s="478"/>
      <c r="G149" s="89" t="s">
        <v>15</v>
      </c>
      <c r="H149" s="216">
        <v>35</v>
      </c>
      <c r="I149" s="90">
        <f t="shared" si="2"/>
        <v>2195000</v>
      </c>
      <c r="J149" s="90">
        <v>0</v>
      </c>
      <c r="K149" s="90">
        <v>2195000</v>
      </c>
      <c r="L149" s="90">
        <v>0</v>
      </c>
      <c r="M149" s="90">
        <v>0</v>
      </c>
      <c r="N149" s="90">
        <v>0</v>
      </c>
      <c r="O149" s="446">
        <v>0</v>
      </c>
      <c r="P149" s="446"/>
      <c r="Q149" s="90">
        <v>0</v>
      </c>
      <c r="R149" s="90">
        <v>0</v>
      </c>
      <c r="S149" s="90">
        <v>0</v>
      </c>
    </row>
    <row r="150" spans="1:19" ht="56.25" customHeight="1">
      <c r="A150" s="87" t="s">
        <v>14</v>
      </c>
      <c r="B150" s="87" t="s">
        <v>22</v>
      </c>
      <c r="C150" s="214" t="s">
        <v>23</v>
      </c>
      <c r="D150" s="210" t="s">
        <v>468</v>
      </c>
      <c r="E150" s="477" t="s">
        <v>469</v>
      </c>
      <c r="F150" s="478"/>
      <c r="G150" s="89" t="s">
        <v>16</v>
      </c>
      <c r="H150" s="216">
        <v>35</v>
      </c>
      <c r="I150" s="90">
        <f t="shared" si="2"/>
        <v>2195000</v>
      </c>
      <c r="J150" s="90">
        <v>0</v>
      </c>
      <c r="K150" s="90">
        <v>2195000</v>
      </c>
      <c r="L150" s="90">
        <v>0</v>
      </c>
      <c r="M150" s="90">
        <v>0</v>
      </c>
      <c r="N150" s="90">
        <v>0</v>
      </c>
      <c r="O150" s="446">
        <v>0</v>
      </c>
      <c r="P150" s="446"/>
      <c r="Q150" s="90">
        <v>0</v>
      </c>
      <c r="R150" s="90">
        <v>0</v>
      </c>
      <c r="S150" s="90">
        <v>0</v>
      </c>
    </row>
    <row r="151" spans="1:19" ht="51.75" customHeight="1">
      <c r="A151" s="87" t="s">
        <v>14</v>
      </c>
      <c r="B151" s="87" t="s">
        <v>22</v>
      </c>
      <c r="C151" s="214" t="s">
        <v>23</v>
      </c>
      <c r="D151" s="210" t="s">
        <v>468</v>
      </c>
      <c r="E151" s="477" t="s">
        <v>469</v>
      </c>
      <c r="F151" s="478"/>
      <c r="G151" s="89" t="s">
        <v>226</v>
      </c>
      <c r="H151" s="216">
        <v>0</v>
      </c>
      <c r="I151" s="90">
        <f t="shared" si="2"/>
        <v>0</v>
      </c>
      <c r="J151" s="90">
        <v>0</v>
      </c>
      <c r="K151" s="90">
        <v>0</v>
      </c>
      <c r="L151" s="90">
        <v>0</v>
      </c>
      <c r="M151" s="90">
        <v>0</v>
      </c>
      <c r="N151" s="90">
        <v>0</v>
      </c>
      <c r="O151" s="446">
        <v>0</v>
      </c>
      <c r="P151" s="446"/>
      <c r="Q151" s="90">
        <v>0</v>
      </c>
      <c r="R151" s="90">
        <v>0</v>
      </c>
      <c r="S151" s="90">
        <v>0</v>
      </c>
    </row>
    <row r="152" spans="1:19" ht="52.5" customHeight="1">
      <c r="A152" s="87" t="s">
        <v>14</v>
      </c>
      <c r="B152" s="87" t="s">
        <v>22</v>
      </c>
      <c r="C152" s="214" t="s">
        <v>23</v>
      </c>
      <c r="D152" s="87" t="s">
        <v>470</v>
      </c>
      <c r="E152" s="444" t="s">
        <v>427</v>
      </c>
      <c r="F152" s="445"/>
      <c r="G152" s="89" t="s">
        <v>15</v>
      </c>
      <c r="H152" s="219">
        <v>3</v>
      </c>
      <c r="I152" s="220">
        <f t="shared" si="2"/>
        <v>5000000</v>
      </c>
      <c r="J152" s="220">
        <v>0</v>
      </c>
      <c r="K152" s="220">
        <v>5000000</v>
      </c>
      <c r="L152" s="90">
        <v>0</v>
      </c>
      <c r="M152" s="90">
        <v>0</v>
      </c>
      <c r="N152" s="90">
        <v>0</v>
      </c>
      <c r="O152" s="446">
        <v>0</v>
      </c>
      <c r="P152" s="446"/>
      <c r="Q152" s="90">
        <v>0</v>
      </c>
      <c r="R152" s="90">
        <v>0</v>
      </c>
      <c r="S152" s="90">
        <v>0</v>
      </c>
    </row>
    <row r="153" spans="1:19" ht="62.25" customHeight="1">
      <c r="A153" s="87" t="s">
        <v>14</v>
      </c>
      <c r="B153" s="87" t="s">
        <v>22</v>
      </c>
      <c r="C153" s="214" t="s">
        <v>23</v>
      </c>
      <c r="D153" s="87" t="s">
        <v>470</v>
      </c>
      <c r="E153" s="444" t="s">
        <v>427</v>
      </c>
      <c r="F153" s="445"/>
      <c r="G153" s="89" t="s">
        <v>16</v>
      </c>
      <c r="H153" s="219">
        <v>3</v>
      </c>
      <c r="I153" s="220">
        <f t="shared" si="2"/>
        <v>5000000</v>
      </c>
      <c r="J153" s="220">
        <v>0</v>
      </c>
      <c r="K153" s="220">
        <v>5000000</v>
      </c>
      <c r="L153" s="90">
        <v>0</v>
      </c>
      <c r="M153" s="90">
        <v>0</v>
      </c>
      <c r="N153" s="90">
        <v>0</v>
      </c>
      <c r="O153" s="446">
        <v>0</v>
      </c>
      <c r="P153" s="446"/>
      <c r="Q153" s="90">
        <v>0</v>
      </c>
      <c r="R153" s="90">
        <v>0</v>
      </c>
      <c r="S153" s="90">
        <v>0</v>
      </c>
    </row>
    <row r="154" spans="1:19" ht="46.5" customHeight="1">
      <c r="A154" s="87" t="s">
        <v>14</v>
      </c>
      <c r="B154" s="87" t="s">
        <v>22</v>
      </c>
      <c r="C154" s="214" t="s">
        <v>23</v>
      </c>
      <c r="D154" s="87" t="s">
        <v>470</v>
      </c>
      <c r="E154" s="444" t="s">
        <v>427</v>
      </c>
      <c r="F154" s="445"/>
      <c r="G154" s="89" t="s">
        <v>226</v>
      </c>
      <c r="H154" s="216">
        <v>0</v>
      </c>
      <c r="I154" s="90">
        <f t="shared" si="2"/>
        <v>0</v>
      </c>
      <c r="J154" s="90">
        <v>0</v>
      </c>
      <c r="K154" s="90">
        <v>0</v>
      </c>
      <c r="L154" s="90">
        <v>0</v>
      </c>
      <c r="M154" s="90">
        <v>0</v>
      </c>
      <c r="N154" s="90">
        <v>0</v>
      </c>
      <c r="O154" s="446">
        <v>0</v>
      </c>
      <c r="P154" s="446"/>
      <c r="Q154" s="90">
        <v>0</v>
      </c>
      <c r="R154" s="90">
        <v>0</v>
      </c>
      <c r="S154" s="90">
        <v>0</v>
      </c>
    </row>
    <row r="155" spans="1:19" ht="38.25" customHeight="1">
      <c r="A155" s="87" t="s">
        <v>14</v>
      </c>
      <c r="B155" s="87" t="s">
        <v>22</v>
      </c>
      <c r="C155" s="214" t="s">
        <v>23</v>
      </c>
      <c r="D155" s="209" t="s">
        <v>466</v>
      </c>
      <c r="E155" s="461" t="s">
        <v>467</v>
      </c>
      <c r="F155" s="462"/>
      <c r="G155" s="89" t="s">
        <v>15</v>
      </c>
      <c r="H155" s="216">
        <v>23</v>
      </c>
      <c r="I155" s="90">
        <f t="shared" si="2"/>
        <v>100000000</v>
      </c>
      <c r="J155" s="90">
        <v>0</v>
      </c>
      <c r="K155" s="90">
        <v>100000000</v>
      </c>
      <c r="L155" s="90">
        <v>0</v>
      </c>
      <c r="M155" s="90">
        <v>0</v>
      </c>
      <c r="N155" s="90">
        <v>0</v>
      </c>
      <c r="O155" s="446">
        <v>0</v>
      </c>
      <c r="P155" s="446"/>
      <c r="Q155" s="90">
        <v>0</v>
      </c>
      <c r="R155" s="90">
        <v>0</v>
      </c>
      <c r="S155" s="90">
        <v>0</v>
      </c>
    </row>
    <row r="156" spans="1:19" ht="42" customHeight="1">
      <c r="A156" s="87" t="s">
        <v>14</v>
      </c>
      <c r="B156" s="87" t="s">
        <v>22</v>
      </c>
      <c r="C156" s="214" t="s">
        <v>23</v>
      </c>
      <c r="D156" s="209" t="s">
        <v>466</v>
      </c>
      <c r="E156" s="461" t="s">
        <v>467</v>
      </c>
      <c r="F156" s="462"/>
      <c r="G156" s="89" t="s">
        <v>16</v>
      </c>
      <c r="H156" s="216">
        <v>23</v>
      </c>
      <c r="I156" s="90">
        <f t="shared" si="2"/>
        <v>100000000</v>
      </c>
      <c r="J156" s="90">
        <v>0</v>
      </c>
      <c r="K156" s="90">
        <v>100000000</v>
      </c>
      <c r="L156" s="90">
        <v>0</v>
      </c>
      <c r="M156" s="90">
        <v>0</v>
      </c>
      <c r="N156" s="90">
        <v>0</v>
      </c>
      <c r="O156" s="446">
        <v>0</v>
      </c>
      <c r="P156" s="446"/>
      <c r="Q156" s="90">
        <v>0</v>
      </c>
      <c r="R156" s="90">
        <v>0</v>
      </c>
      <c r="S156" s="90">
        <v>0</v>
      </c>
    </row>
    <row r="157" spans="1:19" ht="42" customHeight="1">
      <c r="A157" s="87" t="s">
        <v>14</v>
      </c>
      <c r="B157" s="87" t="s">
        <v>22</v>
      </c>
      <c r="C157" s="214" t="s">
        <v>23</v>
      </c>
      <c r="D157" s="209" t="s">
        <v>466</v>
      </c>
      <c r="E157" s="461" t="s">
        <v>467</v>
      </c>
      <c r="F157" s="462"/>
      <c r="G157" s="89" t="s">
        <v>226</v>
      </c>
      <c r="H157" s="216">
        <v>0</v>
      </c>
      <c r="I157" s="90">
        <f t="shared" si="2"/>
        <v>0</v>
      </c>
      <c r="J157" s="90">
        <v>0</v>
      </c>
      <c r="K157" s="90">
        <v>0</v>
      </c>
      <c r="L157" s="90">
        <v>0</v>
      </c>
      <c r="M157" s="90">
        <v>0</v>
      </c>
      <c r="N157" s="90">
        <v>0</v>
      </c>
      <c r="O157" s="446">
        <v>0</v>
      </c>
      <c r="P157" s="446"/>
      <c r="Q157" s="90">
        <v>0</v>
      </c>
      <c r="R157" s="90">
        <v>0</v>
      </c>
      <c r="S157" s="90">
        <v>0</v>
      </c>
    </row>
    <row r="158" spans="1:19" ht="27.75" customHeight="1">
      <c r="A158" s="87" t="s">
        <v>14</v>
      </c>
      <c r="B158" s="87" t="s">
        <v>22</v>
      </c>
      <c r="C158" s="214" t="s">
        <v>23</v>
      </c>
      <c r="D158" s="94" t="s">
        <v>460</v>
      </c>
      <c r="E158" s="444" t="s">
        <v>189</v>
      </c>
      <c r="F158" s="445"/>
      <c r="G158" s="89" t="s">
        <v>15</v>
      </c>
      <c r="H158" s="216">
        <v>344</v>
      </c>
      <c r="I158" s="90">
        <f t="shared" si="2"/>
        <v>432935000</v>
      </c>
      <c r="J158" s="90">
        <v>0</v>
      </c>
      <c r="K158" s="90">
        <v>432935000</v>
      </c>
      <c r="L158" s="90">
        <v>0</v>
      </c>
      <c r="M158" s="90">
        <v>0</v>
      </c>
      <c r="N158" s="90">
        <v>0</v>
      </c>
      <c r="O158" s="446">
        <v>0</v>
      </c>
      <c r="P158" s="446"/>
      <c r="Q158" s="90">
        <v>0</v>
      </c>
      <c r="R158" s="90">
        <v>0</v>
      </c>
      <c r="S158" s="90">
        <v>0</v>
      </c>
    </row>
    <row r="159" spans="1:19" ht="23.25" customHeight="1">
      <c r="A159" s="87" t="s">
        <v>14</v>
      </c>
      <c r="B159" s="87" t="s">
        <v>22</v>
      </c>
      <c r="C159" s="214" t="s">
        <v>23</v>
      </c>
      <c r="D159" s="94" t="s">
        <v>460</v>
      </c>
      <c r="E159" s="444" t="s">
        <v>189</v>
      </c>
      <c r="F159" s="445"/>
      <c r="G159" s="89" t="s">
        <v>16</v>
      </c>
      <c r="H159" s="216">
        <v>344</v>
      </c>
      <c r="I159" s="90">
        <f t="shared" si="2"/>
        <v>432935000</v>
      </c>
      <c r="J159" s="90">
        <v>0</v>
      </c>
      <c r="K159" s="90">
        <v>432935000</v>
      </c>
      <c r="L159" s="90">
        <v>0</v>
      </c>
      <c r="M159" s="90">
        <v>0</v>
      </c>
      <c r="N159" s="90">
        <v>0</v>
      </c>
      <c r="O159" s="446">
        <v>0</v>
      </c>
      <c r="P159" s="446"/>
      <c r="Q159" s="90">
        <v>0</v>
      </c>
      <c r="R159" s="90">
        <v>0</v>
      </c>
      <c r="S159" s="90">
        <v>0</v>
      </c>
    </row>
    <row r="160" spans="1:19" ht="23.25" customHeight="1">
      <c r="A160" s="87" t="s">
        <v>14</v>
      </c>
      <c r="B160" s="87" t="s">
        <v>22</v>
      </c>
      <c r="C160" s="214" t="s">
        <v>23</v>
      </c>
      <c r="D160" s="94" t="s">
        <v>460</v>
      </c>
      <c r="E160" s="444" t="s">
        <v>189</v>
      </c>
      <c r="F160" s="445"/>
      <c r="G160" s="89" t="s">
        <v>226</v>
      </c>
      <c r="H160" s="216">
        <f>'Aneski 3'!M70</f>
        <v>95</v>
      </c>
      <c r="I160" s="90">
        <f t="shared" si="2"/>
        <v>119882000</v>
      </c>
      <c r="J160" s="90">
        <v>0</v>
      </c>
      <c r="K160" s="222">
        <v>119882000</v>
      </c>
      <c r="L160" s="90">
        <v>0</v>
      </c>
      <c r="M160" s="90">
        <v>0</v>
      </c>
      <c r="N160" s="90">
        <v>0</v>
      </c>
      <c r="O160" s="446">
        <v>0</v>
      </c>
      <c r="P160" s="446"/>
      <c r="Q160" s="90">
        <v>0</v>
      </c>
      <c r="R160" s="90">
        <v>0</v>
      </c>
      <c r="S160" s="90">
        <v>0</v>
      </c>
    </row>
    <row r="161" spans="1:23" ht="23.25" customHeight="1">
      <c r="A161" s="87" t="s">
        <v>14</v>
      </c>
      <c r="B161" s="87" t="s">
        <v>22</v>
      </c>
      <c r="C161" s="214" t="s">
        <v>23</v>
      </c>
      <c r="D161" s="94" t="s">
        <v>461</v>
      </c>
      <c r="E161" s="444" t="s">
        <v>191</v>
      </c>
      <c r="F161" s="445"/>
      <c r="G161" s="89" t="s">
        <v>15</v>
      </c>
      <c r="H161" s="216">
        <v>12</v>
      </c>
      <c r="I161" s="90">
        <f t="shared" si="2"/>
        <v>15000000</v>
      </c>
      <c r="J161" s="90">
        <v>0</v>
      </c>
      <c r="K161" s="90">
        <v>15000000</v>
      </c>
      <c r="L161" s="90">
        <v>0</v>
      </c>
      <c r="M161" s="90">
        <v>0</v>
      </c>
      <c r="N161" s="90">
        <v>0</v>
      </c>
      <c r="O161" s="446">
        <v>0</v>
      </c>
      <c r="P161" s="446"/>
      <c r="Q161" s="90">
        <v>0</v>
      </c>
      <c r="R161" s="90">
        <v>0</v>
      </c>
      <c r="S161" s="90">
        <v>0</v>
      </c>
    </row>
    <row r="162" spans="1:23" ht="29.25" customHeight="1">
      <c r="A162" s="87" t="s">
        <v>14</v>
      </c>
      <c r="B162" s="87" t="s">
        <v>22</v>
      </c>
      <c r="C162" s="214" t="s">
        <v>23</v>
      </c>
      <c r="D162" s="94" t="s">
        <v>461</v>
      </c>
      <c r="E162" s="444" t="s">
        <v>191</v>
      </c>
      <c r="F162" s="445"/>
      <c r="G162" s="89" t="s">
        <v>16</v>
      </c>
      <c r="H162" s="216">
        <v>12</v>
      </c>
      <c r="I162" s="90">
        <f t="shared" si="2"/>
        <v>15000000</v>
      </c>
      <c r="J162" s="90">
        <v>0</v>
      </c>
      <c r="K162" s="90">
        <v>15000000</v>
      </c>
      <c r="L162" s="90">
        <v>0</v>
      </c>
      <c r="M162" s="90">
        <v>0</v>
      </c>
      <c r="N162" s="90">
        <v>0</v>
      </c>
      <c r="O162" s="446">
        <v>0</v>
      </c>
      <c r="P162" s="446"/>
      <c r="Q162" s="90">
        <v>0</v>
      </c>
      <c r="R162" s="90">
        <v>0</v>
      </c>
      <c r="S162" s="90">
        <v>0</v>
      </c>
    </row>
    <row r="163" spans="1:23" ht="18" customHeight="1">
      <c r="A163" s="87" t="s">
        <v>14</v>
      </c>
      <c r="B163" s="87" t="s">
        <v>22</v>
      </c>
      <c r="C163" s="214" t="s">
        <v>23</v>
      </c>
      <c r="D163" s="94" t="s">
        <v>461</v>
      </c>
      <c r="E163" s="444" t="s">
        <v>191</v>
      </c>
      <c r="F163" s="445"/>
      <c r="G163" s="89" t="s">
        <v>226</v>
      </c>
      <c r="H163" s="216">
        <v>0</v>
      </c>
      <c r="I163" s="90">
        <f t="shared" si="2"/>
        <v>0</v>
      </c>
      <c r="J163" s="90">
        <v>0</v>
      </c>
      <c r="K163" s="90">
        <v>0</v>
      </c>
      <c r="L163" s="90">
        <v>0</v>
      </c>
      <c r="M163" s="90">
        <v>0</v>
      </c>
      <c r="N163" s="90">
        <v>0</v>
      </c>
      <c r="O163" s="446">
        <v>0</v>
      </c>
      <c r="P163" s="446"/>
      <c r="Q163" s="90">
        <v>0</v>
      </c>
      <c r="R163" s="90">
        <v>0</v>
      </c>
      <c r="S163" s="90">
        <v>0</v>
      </c>
    </row>
    <row r="164" spans="1:23" ht="24" customHeight="1">
      <c r="A164" s="87" t="s">
        <v>14</v>
      </c>
      <c r="B164" s="87" t="s">
        <v>22</v>
      </c>
      <c r="C164" s="214" t="s">
        <v>23</v>
      </c>
      <c r="D164" s="94" t="s">
        <v>463</v>
      </c>
      <c r="E164" s="465" t="s">
        <v>188</v>
      </c>
      <c r="F164" s="466"/>
      <c r="G164" s="89" t="s">
        <v>15</v>
      </c>
      <c r="H164" s="216">
        <v>8</v>
      </c>
      <c r="I164" s="90">
        <f t="shared" si="2"/>
        <v>25000000</v>
      </c>
      <c r="J164" s="90">
        <v>0</v>
      </c>
      <c r="K164" s="90">
        <v>25000000</v>
      </c>
      <c r="L164" s="90">
        <v>0</v>
      </c>
      <c r="M164" s="90">
        <v>0</v>
      </c>
      <c r="N164" s="90">
        <v>0</v>
      </c>
      <c r="O164" s="446">
        <v>0</v>
      </c>
      <c r="P164" s="446"/>
      <c r="Q164" s="90">
        <v>0</v>
      </c>
      <c r="R164" s="90">
        <v>0</v>
      </c>
      <c r="S164" s="90">
        <v>0</v>
      </c>
    </row>
    <row r="165" spans="1:23" ht="27" customHeight="1">
      <c r="A165" s="87" t="s">
        <v>14</v>
      </c>
      <c r="B165" s="87" t="s">
        <v>22</v>
      </c>
      <c r="C165" s="214" t="s">
        <v>23</v>
      </c>
      <c r="D165" s="94" t="s">
        <v>463</v>
      </c>
      <c r="E165" s="465" t="s">
        <v>188</v>
      </c>
      <c r="F165" s="466"/>
      <c r="G165" s="89" t="s">
        <v>16</v>
      </c>
      <c r="H165" s="216">
        <v>8</v>
      </c>
      <c r="I165" s="90">
        <f t="shared" si="2"/>
        <v>25000000</v>
      </c>
      <c r="J165" s="90">
        <v>0</v>
      </c>
      <c r="K165" s="90">
        <v>25000000</v>
      </c>
      <c r="L165" s="90">
        <v>0</v>
      </c>
      <c r="M165" s="90">
        <v>0</v>
      </c>
      <c r="N165" s="90">
        <v>0</v>
      </c>
      <c r="O165" s="446">
        <v>0</v>
      </c>
      <c r="P165" s="446"/>
      <c r="Q165" s="90">
        <v>0</v>
      </c>
      <c r="R165" s="90">
        <v>0</v>
      </c>
      <c r="S165" s="90">
        <v>0</v>
      </c>
    </row>
    <row r="166" spans="1:23" ht="22.5" customHeight="1">
      <c r="A166" s="87" t="s">
        <v>14</v>
      </c>
      <c r="B166" s="87" t="s">
        <v>22</v>
      </c>
      <c r="C166" s="214" t="s">
        <v>23</v>
      </c>
      <c r="D166" s="94" t="s">
        <v>463</v>
      </c>
      <c r="E166" s="465" t="s">
        <v>188</v>
      </c>
      <c r="F166" s="466"/>
      <c r="G166" s="89" t="s">
        <v>226</v>
      </c>
      <c r="H166" s="216">
        <v>0</v>
      </c>
      <c r="I166" s="90">
        <f t="shared" si="2"/>
        <v>0</v>
      </c>
      <c r="J166" s="90">
        <v>0</v>
      </c>
      <c r="K166" s="90">
        <v>0</v>
      </c>
      <c r="L166" s="90">
        <v>0</v>
      </c>
      <c r="M166" s="90">
        <v>0</v>
      </c>
      <c r="N166" s="90">
        <v>0</v>
      </c>
      <c r="O166" s="446">
        <v>0</v>
      </c>
      <c r="P166" s="446"/>
      <c r="Q166" s="90">
        <v>0</v>
      </c>
      <c r="R166" s="90">
        <v>0</v>
      </c>
      <c r="S166" s="90">
        <v>0</v>
      </c>
    </row>
    <row r="167" spans="1:23" ht="28.5" customHeight="1">
      <c r="A167" s="87" t="s">
        <v>14</v>
      </c>
      <c r="B167" s="87" t="s">
        <v>22</v>
      </c>
      <c r="C167" s="214" t="s">
        <v>23</v>
      </c>
      <c r="D167" s="94" t="s">
        <v>462</v>
      </c>
      <c r="E167" s="489" t="s">
        <v>315</v>
      </c>
      <c r="F167" s="490"/>
      <c r="G167" s="93" t="s">
        <v>15</v>
      </c>
      <c r="H167" s="216">
        <v>355</v>
      </c>
      <c r="I167" s="90">
        <f t="shared" si="2"/>
        <v>15638000</v>
      </c>
      <c r="J167" s="90">
        <v>0</v>
      </c>
      <c r="K167" s="90">
        <v>15638000</v>
      </c>
      <c r="L167" s="90">
        <v>0</v>
      </c>
      <c r="M167" s="90">
        <v>0</v>
      </c>
      <c r="N167" s="90">
        <v>0</v>
      </c>
      <c r="O167" s="446">
        <v>0</v>
      </c>
      <c r="P167" s="446"/>
      <c r="Q167" s="90">
        <v>0</v>
      </c>
      <c r="R167" s="90">
        <v>0</v>
      </c>
      <c r="S167" s="90">
        <v>0</v>
      </c>
    </row>
    <row r="168" spans="1:23" ht="21" customHeight="1">
      <c r="A168" s="87" t="s">
        <v>14</v>
      </c>
      <c r="B168" s="87" t="s">
        <v>22</v>
      </c>
      <c r="C168" s="214" t="s">
        <v>23</v>
      </c>
      <c r="D168" s="94" t="s">
        <v>462</v>
      </c>
      <c r="E168" s="489" t="s">
        <v>315</v>
      </c>
      <c r="F168" s="490"/>
      <c r="G168" s="93" t="s">
        <v>16</v>
      </c>
      <c r="H168" s="216">
        <v>355</v>
      </c>
      <c r="I168" s="90">
        <f t="shared" si="2"/>
        <v>15638000</v>
      </c>
      <c r="J168" s="90">
        <v>0</v>
      </c>
      <c r="K168" s="90">
        <v>15638000</v>
      </c>
      <c r="L168" s="90">
        <v>0</v>
      </c>
      <c r="M168" s="90">
        <v>0</v>
      </c>
      <c r="N168" s="90">
        <v>0</v>
      </c>
      <c r="O168" s="446">
        <v>0</v>
      </c>
      <c r="P168" s="446"/>
      <c r="Q168" s="90">
        <v>0</v>
      </c>
      <c r="R168" s="90">
        <v>0</v>
      </c>
      <c r="S168" s="90">
        <v>0</v>
      </c>
    </row>
    <row r="169" spans="1:23" ht="25.5" customHeight="1">
      <c r="A169" s="87" t="s">
        <v>14</v>
      </c>
      <c r="B169" s="87" t="s">
        <v>22</v>
      </c>
      <c r="C169" s="214" t="s">
        <v>23</v>
      </c>
      <c r="D169" s="94" t="s">
        <v>462</v>
      </c>
      <c r="E169" s="489" t="s">
        <v>315</v>
      </c>
      <c r="F169" s="490"/>
      <c r="G169" s="93" t="s">
        <v>226</v>
      </c>
      <c r="H169" s="225">
        <v>0</v>
      </c>
      <c r="I169" s="90">
        <f t="shared" si="2"/>
        <v>0</v>
      </c>
      <c r="J169" s="253">
        <v>0</v>
      </c>
      <c r="K169" s="253">
        <v>0</v>
      </c>
      <c r="L169" s="90">
        <v>0</v>
      </c>
      <c r="M169" s="90">
        <v>0</v>
      </c>
      <c r="N169" s="90">
        <v>0</v>
      </c>
      <c r="O169" s="446">
        <v>0</v>
      </c>
      <c r="P169" s="446"/>
      <c r="Q169" s="90">
        <v>0</v>
      </c>
      <c r="R169" s="90">
        <v>0</v>
      </c>
      <c r="S169" s="90">
        <v>0</v>
      </c>
    </row>
    <row r="170" spans="1:23" ht="30" customHeight="1">
      <c r="A170" s="480" t="s">
        <v>440</v>
      </c>
      <c r="B170" s="481"/>
      <c r="C170" s="481"/>
      <c r="D170" s="481"/>
      <c r="E170" s="481"/>
      <c r="F170" s="482"/>
      <c r="G170" s="218" t="s">
        <v>15</v>
      </c>
      <c r="H170" s="97">
        <f>H11+H14+H17+H20+H23+H26+H29+H32+H35+H38+H41+H44+H47+H50+H53+H56+H59+H62+H65+H68+H71+H74+H77+H80+H83+H86+H89+H92+H95+H98+H101+H104+H107+H110+H113+H116+H119+H122+H125+H128+H131+H134+H137+H140+H143+H146+H149+H152+H155+H158+H161+H164+H167</f>
        <v>50345176</v>
      </c>
      <c r="I170" s="97">
        <f>I11+I14+I17+I20+I23+I26+I29+I32+I35+I38+I41+I44+I47+I50+I53+I56+I59+I62+I65+I68+I71+I74+I77+I80+I83+I86+I89+I92+I95+I98+I101+I104+I107+I110+I113+I116+I119+I122+I125+I128+I131+I134+I137+I140+I143+I146+I149+I152+I155+I158+I161+I164+I167</f>
        <v>29617083000</v>
      </c>
      <c r="J170" s="97">
        <f>J11+J14+J17+J20+J23+J26+J29+J32+J35+J38+J41+J44+J47+J50+J54+J57+J60+J63+J65+J68+J71+J74+J77+J80+J83+J86+J89+J92+J95+J98+J101+J104+J107+J110+J113+J116+J119+J122+J125+J128+J131+J134+J137+J140+J143+J146+J149+J152+J155+J158+J161+J164+J167</f>
        <v>6000000</v>
      </c>
      <c r="K170" s="97">
        <f>K11+K14+K17+K20+K23+K26+K29+K32+K35+K38+K41+K44+K47+K50+K54+K57+K60+K62+K65+K68+K71+K74+K77+K80+K83+K86+K89+K92+K95+K98+K101+K104+K107+K110+K113+K116+K119+K122+K125+K128+K131+K134+K137+K140+K143+K146+K149+K152+K155+K158+K161+K164+K167</f>
        <v>4494751000</v>
      </c>
      <c r="L170" s="97">
        <f>L11+L14+L17+L20+L23+L26+L29+L32+L35+L38+L41+L44+L47+L50+L54+L57+L60+L63+L66+L69+L72+L75+L78+L81+L84+L87+L90+L93+L96+L99+L102+L105+L108+L111+L114+L117+L120+L123+L126+L129+L132+L135+L138+L141+L144+L147+L150+L153+L156+L159+L162+L165+L168</f>
        <v>17135769000</v>
      </c>
      <c r="M170" s="97">
        <f>M11+M14+M17+M20+M23+M26+M29+M32+M35+M38+M41+M44+M47+M50+M54+M57+M60+M63+M66+M69+M72+M75+M78+M81+M84+M87+M90+M93+M96+M99+M102+M105+M108+M111+M114+M117+M120+M123+M126+M129+M132+M135+M138+M141+M144+M147+M150+M153+M156+M159+M162+M165+M168</f>
        <v>2822250000</v>
      </c>
      <c r="N170" s="97">
        <f>N11+N14+N17+N20+N23+N26+N29+N32+N35+N38+N41+N44+N47+N50+N54+N57+N60+N63+N66+N69+N72+N75+N78+N81+N84+N87+N90+N93+N96+N99+N102+N105+N108+N111+N114+N117+N120+N123+N126+N129+N132+N135+N138+N141+N144+N147+N150+N153+N156+N159+N162+N165+N168</f>
        <v>4448313000</v>
      </c>
      <c r="O170" s="97" t="e">
        <f>O11+O14+O17+O20+O23+O26+O29+O32+O35+O38+O41+O44+O47+O50+O54+O57+O60+#REF!+O63+O66+O69+O72+O75+O78+O81+O84+O87+O90+#REF!+O93+O96+O99+O102+O105+O108+O111+O114+O117+O120+O123+O126+O129+O132+O135+O138+O141+O144+O147+O150+O153+O156+O159+O162+O165+O168</f>
        <v>#REF!</v>
      </c>
      <c r="P170" s="97" t="e">
        <f>P11+P14+P17+P20+P23+P26+P29+P32+P35+P38+P41+P44+P47+P50+P54+P57+P60+#REF!+P63+P66+P69+P72+P75+P78+P81+P84+P87+P90+#REF!+P93+P96+P99+P102+P105+P108+P111+P114+P117+P120+P123+P126+P129+P132+P135+P138+P141+P144+P147+P150+P153+P156+P159+P162+P165+P168</f>
        <v>#REF!</v>
      </c>
      <c r="Q170" s="97" t="e">
        <f>Q11+Q14+Q17+Q20+Q23+Q26+Q29+Q32+Q35+Q38+Q41+Q44+Q47+Q50+Q54+Q57+Q60+#REF!+Q63+Q66+Q69+Q72+Q75+Q78+Q81+Q84+Q87+Q90+#REF!+Q93+Q96+Q99+Q102+Q105+Q108+Q111+Q114+Q117+Q120+Q123+Q126+Q129+Q132+Q135+Q138+Q141+Q144+Q147+Q150+Q153+Q156+Q159+Q162+Q165+Q168</f>
        <v>#REF!</v>
      </c>
      <c r="R170" s="97">
        <f>R47</f>
        <v>10000000</v>
      </c>
      <c r="S170" s="97">
        <f>S11+S14+S17+S20+S23+S26+S29+S32+S35+S38+S41+S44+S47+S50+S54+S57+S60+S63+S66+S69+S72+S75+S78+S81+S84+S87+S90+S93+S96+S99+S102+S105+S108+S111+S114+S117+S120+S123+S126+S129+S132+S135+S138+S141+S144+S147+S150+S153+S156+S159+S162+S165+S168</f>
        <v>700000000</v>
      </c>
    </row>
    <row r="171" spans="1:23" ht="28.5" customHeight="1">
      <c r="A171" s="480" t="s">
        <v>440</v>
      </c>
      <c r="B171" s="481"/>
      <c r="C171" s="481"/>
      <c r="D171" s="481"/>
      <c r="E171" s="481"/>
      <c r="F171" s="482"/>
      <c r="G171" s="96" t="s">
        <v>16</v>
      </c>
      <c r="H171" s="97">
        <f t="shared" ref="H171" si="3">H12+H15+H18+H21+H24+H27+H30+H33+H36+H39+H42+H45+H48+H51+H54+H57+H60+H63+H66+H69+H72+H75+H78+H81+H84+H87+H90+H93+H96+H99+H102+H105+H108+H111+H114+H117+H120+H123+H126+H129+H132+H135+H138+H141+H144+H147+H150+H153+H156+H159+H162+H165+H168</f>
        <v>50345336.399118789</v>
      </c>
      <c r="I171" s="97">
        <f t="shared" ref="I171:N172" si="4">I12+I15+I18+I21+I24+I27+I30+I33+I36+I39+I42+I45+I48+I51+I54+I57+I60+I63+I66+I69+I72+I75+I78+I81+I84+I87+I90+I93+I96+I99+I102+I105+I108+I111+I114+I117+I120+I123+I126+I129+I132+I135+I138+I141+I144+I147+I150+I153+I156+I159+I162+I165+I168</f>
        <v>29645983000</v>
      </c>
      <c r="J171" s="97">
        <f t="shared" si="4"/>
        <v>6000000</v>
      </c>
      <c r="K171" s="97">
        <f t="shared" si="4"/>
        <v>4494751000</v>
      </c>
      <c r="L171" s="97">
        <f t="shared" si="4"/>
        <v>17135769000</v>
      </c>
      <c r="M171" s="97">
        <f t="shared" si="4"/>
        <v>2822250000</v>
      </c>
      <c r="N171" s="97">
        <f t="shared" si="4"/>
        <v>4448313000</v>
      </c>
      <c r="O171" s="479">
        <v>0</v>
      </c>
      <c r="P171" s="479"/>
      <c r="Q171" s="97">
        <v>0</v>
      </c>
      <c r="R171" s="97">
        <f>R48</f>
        <v>10000000</v>
      </c>
      <c r="S171" s="97">
        <f>S12+S15+S18+S21+S24+S27+S30+S33+S36+S39+S42+S45+S48+S51+S55+S58+S61+S64+S67+S70+S73+S76+S79+S82+S85+S88+S91+S94+S97+S100+S103+S106+S109+S112+S115+S118+S121+S124+S127+S130+S133+S136+S139+S142+S145+S148+S151+S154+S157+S160+S163+S166+S169</f>
        <v>728900000</v>
      </c>
    </row>
    <row r="172" spans="1:23" ht="28.5" customHeight="1">
      <c r="A172" s="480" t="s">
        <v>440</v>
      </c>
      <c r="B172" s="481"/>
      <c r="C172" s="481"/>
      <c r="D172" s="481"/>
      <c r="E172" s="481"/>
      <c r="F172" s="482"/>
      <c r="G172" s="96" t="s">
        <v>226</v>
      </c>
      <c r="H172" s="97">
        <f t="shared" ref="H172" si="5">H13+H16+H19+H22+H25+H28+H31+H34+H37+H40+H43+H46+H49+H52+H55+H58+H61+H64+H67+H70+H73+H76+H79+H82+H85+H88+H91+H94+H97+H100+H103+H106+H109+H112+H115+H118+H121+H124+H127+H130+H133+H136+H139+H142+H145+H148+H151+H154+H157+H160+H163+H166+H169</f>
        <v>15571624</v>
      </c>
      <c r="I172" s="97">
        <f t="shared" si="4"/>
        <v>8585824051</v>
      </c>
      <c r="J172" s="97">
        <f t="shared" si="4"/>
        <v>0</v>
      </c>
      <c r="K172" s="97">
        <f t="shared" si="4"/>
        <v>874885839</v>
      </c>
      <c r="L172" s="97">
        <f t="shared" si="4"/>
        <v>5485532340</v>
      </c>
      <c r="M172" s="97">
        <f t="shared" si="4"/>
        <v>886368336</v>
      </c>
      <c r="N172" s="97">
        <f t="shared" si="4"/>
        <v>1020873583</v>
      </c>
      <c r="O172" s="479">
        <v>0</v>
      </c>
      <c r="P172" s="479"/>
      <c r="Q172" s="97">
        <v>0</v>
      </c>
      <c r="R172" s="97">
        <f>R49</f>
        <v>6316718</v>
      </c>
      <c r="S172" s="97">
        <f t="shared" ref="S172" si="6">S13+S16+S19+S22+S25+S28+S31+S34+S37+S40+S43+S46+S49+S52+S55+S58+S61+S64+S67+S70+S73+S76+S79+S82+S85+S88+S91+S94+S97+S100+S103+S106+S109+S112+S115+S118+S121+S124+S127+S130+S133+S136+S139+S142+S145+S148+S151+S154+S157+S160+S163+S166+S169</f>
        <v>311847235</v>
      </c>
    </row>
    <row r="173" spans="1:23" ht="34.5" customHeight="1">
      <c r="A173" s="87" t="s">
        <v>14</v>
      </c>
      <c r="B173" s="87" t="s">
        <v>22</v>
      </c>
      <c r="C173" s="88" t="s">
        <v>23</v>
      </c>
      <c r="D173" s="87" t="s">
        <v>109</v>
      </c>
      <c r="E173" s="444" t="s">
        <v>359</v>
      </c>
      <c r="F173" s="445"/>
      <c r="G173" s="89" t="s">
        <v>226</v>
      </c>
      <c r="H173" s="98"/>
      <c r="I173" s="90">
        <f t="shared" ref="I173:I175" si="7">J173+K173+L173+M173+N173+O173+Q173+R173+S173</f>
        <v>18321549</v>
      </c>
      <c r="J173" s="90">
        <v>0</v>
      </c>
      <c r="K173" s="90">
        <v>0</v>
      </c>
      <c r="L173" s="90">
        <v>0</v>
      </c>
      <c r="M173" s="90">
        <v>0</v>
      </c>
      <c r="N173" s="90">
        <v>18321549</v>
      </c>
      <c r="O173" s="446">
        <v>0</v>
      </c>
      <c r="P173" s="446"/>
      <c r="Q173" s="90">
        <v>0</v>
      </c>
      <c r="R173" s="90">
        <v>0</v>
      </c>
      <c r="S173" s="90">
        <v>0</v>
      </c>
    </row>
    <row r="174" spans="1:23" ht="29.25" customHeight="1">
      <c r="A174" s="87" t="s">
        <v>14</v>
      </c>
      <c r="B174" s="87" t="s">
        <v>22</v>
      </c>
      <c r="C174" s="88" t="s">
        <v>23</v>
      </c>
      <c r="D174" s="87" t="s">
        <v>206</v>
      </c>
      <c r="E174" s="444" t="s">
        <v>207</v>
      </c>
      <c r="F174" s="445"/>
      <c r="G174" s="89" t="s">
        <v>226</v>
      </c>
      <c r="H174" s="98"/>
      <c r="I174" s="90">
        <f t="shared" si="7"/>
        <v>2197112</v>
      </c>
      <c r="J174" s="90">
        <v>0</v>
      </c>
      <c r="K174" s="90">
        <v>2197112</v>
      </c>
      <c r="L174" s="90">
        <v>0</v>
      </c>
      <c r="M174" s="90">
        <v>0</v>
      </c>
      <c r="N174" s="90">
        <v>0</v>
      </c>
      <c r="O174" s="446">
        <v>0</v>
      </c>
      <c r="P174" s="446"/>
      <c r="Q174" s="90">
        <v>0</v>
      </c>
      <c r="R174" s="90">
        <v>0</v>
      </c>
      <c r="S174" s="90">
        <v>0</v>
      </c>
    </row>
    <row r="175" spans="1:23" ht="29.25" customHeight="1">
      <c r="A175" s="87" t="s">
        <v>14</v>
      </c>
      <c r="B175" s="87" t="s">
        <v>22</v>
      </c>
      <c r="C175" s="88" t="s">
        <v>23</v>
      </c>
      <c r="D175" s="254" t="s">
        <v>113</v>
      </c>
      <c r="E175" s="515" t="s">
        <v>114</v>
      </c>
      <c r="F175" s="516"/>
      <c r="G175" s="89" t="s">
        <v>226</v>
      </c>
      <c r="H175" s="98"/>
      <c r="I175" s="90">
        <f t="shared" si="7"/>
        <v>764233</v>
      </c>
      <c r="J175" s="90"/>
      <c r="K175" s="90"/>
      <c r="L175" s="90"/>
      <c r="M175" s="90"/>
      <c r="N175" s="90">
        <v>764233</v>
      </c>
      <c r="O175" s="90"/>
      <c r="P175" s="90"/>
      <c r="Q175" s="90"/>
      <c r="R175" s="90"/>
      <c r="S175" s="90">
        <v>0</v>
      </c>
      <c r="W175" s="271"/>
    </row>
    <row r="176" spans="1:23" ht="26.25" customHeight="1">
      <c r="A176" s="501" t="s">
        <v>444</v>
      </c>
      <c r="B176" s="502"/>
      <c r="C176" s="502"/>
      <c r="D176" s="503"/>
      <c r="E176" s="513" t="s">
        <v>441</v>
      </c>
      <c r="F176" s="514"/>
      <c r="G176" s="99" t="s">
        <v>226</v>
      </c>
      <c r="H176" s="100"/>
      <c r="I176" s="101">
        <f>SUM(I173:I175)</f>
        <v>21282894</v>
      </c>
      <c r="J176" s="101">
        <v>0</v>
      </c>
      <c r="K176" s="101">
        <f>SUM(K173:K174)</f>
        <v>2197112</v>
      </c>
      <c r="L176" s="101">
        <v>0</v>
      </c>
      <c r="M176" s="101">
        <v>0</v>
      </c>
      <c r="N176" s="101">
        <f>SUM(N173:N175)</f>
        <v>19085782</v>
      </c>
      <c r="O176" s="492">
        <v>0</v>
      </c>
      <c r="P176" s="492"/>
      <c r="Q176" s="101">
        <v>0</v>
      </c>
      <c r="R176" s="101">
        <v>0</v>
      </c>
      <c r="S176" s="101">
        <v>0</v>
      </c>
    </row>
    <row r="177" spans="1:19">
      <c r="A177" s="80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</row>
    <row r="178" spans="1:19">
      <c r="A178" s="80"/>
      <c r="B178" s="77"/>
      <c r="C178" s="77"/>
      <c r="D178" s="77"/>
      <c r="E178" s="77"/>
      <c r="F178" s="77"/>
      <c r="G178" s="77"/>
      <c r="H178" s="208"/>
      <c r="I178" s="102"/>
      <c r="J178" s="77"/>
      <c r="K178" s="77"/>
      <c r="L178" s="208"/>
      <c r="M178" s="77"/>
      <c r="N178" s="77"/>
      <c r="O178" s="77"/>
      <c r="P178" s="77"/>
      <c r="Q178" s="77"/>
      <c r="R178" s="77"/>
      <c r="S178" s="77"/>
    </row>
    <row r="179" spans="1:19">
      <c r="A179" s="80"/>
      <c r="B179" s="77"/>
      <c r="C179" s="77"/>
      <c r="D179" s="77"/>
      <c r="E179" s="77"/>
      <c r="F179" s="77"/>
      <c r="G179" s="77"/>
      <c r="H179" s="208"/>
      <c r="I179" s="77"/>
      <c r="J179" s="207"/>
      <c r="K179" s="77"/>
      <c r="L179" s="77"/>
      <c r="M179" s="77"/>
      <c r="N179" s="77"/>
      <c r="O179" s="77"/>
      <c r="P179" s="77"/>
      <c r="Q179" s="77"/>
      <c r="R179" s="77"/>
      <c r="S179" s="77"/>
    </row>
    <row r="180" spans="1:19">
      <c r="A180" s="80"/>
      <c r="B180" s="77"/>
      <c r="C180" s="77"/>
      <c r="D180" s="77"/>
      <c r="E180" s="77"/>
      <c r="F180" s="77"/>
      <c r="G180" s="77"/>
      <c r="H180" s="208"/>
      <c r="I180" s="102"/>
      <c r="J180" s="77"/>
      <c r="K180" s="77"/>
      <c r="L180" s="77"/>
      <c r="M180" s="77"/>
      <c r="N180" s="77"/>
      <c r="O180" s="77"/>
      <c r="P180" s="77"/>
      <c r="Q180" s="77"/>
      <c r="R180" s="77"/>
      <c r="S180" s="77"/>
    </row>
    <row r="181" spans="1:19">
      <c r="A181" s="80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</row>
    <row r="182" spans="1:19">
      <c r="A182" s="80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</row>
    <row r="183" spans="1:19" ht="15" customHeight="1">
      <c r="A183" s="77"/>
      <c r="B183" s="504" t="s">
        <v>26</v>
      </c>
      <c r="C183" s="505"/>
      <c r="D183" s="506"/>
      <c r="E183" s="198" t="s">
        <v>27</v>
      </c>
      <c r="F183" s="483"/>
      <c r="G183" s="484"/>
      <c r="H183" s="485"/>
      <c r="I183" s="495" t="s">
        <v>28</v>
      </c>
      <c r="J183" s="495"/>
      <c r="K183" s="496"/>
      <c r="L183" s="493" t="s">
        <v>27</v>
      </c>
      <c r="M183" s="494"/>
      <c r="N183" s="483"/>
      <c r="O183" s="484"/>
      <c r="P183" s="484"/>
      <c r="Q183" s="484"/>
      <c r="R183" s="484"/>
      <c r="S183" s="485"/>
    </row>
    <row r="184" spans="1:19">
      <c r="A184" s="77"/>
      <c r="B184" s="507"/>
      <c r="C184" s="508"/>
      <c r="D184" s="509"/>
      <c r="E184" s="198" t="s">
        <v>29</v>
      </c>
      <c r="F184" s="483"/>
      <c r="G184" s="484"/>
      <c r="H184" s="485"/>
      <c r="I184" s="497"/>
      <c r="J184" s="497"/>
      <c r="K184" s="498"/>
      <c r="L184" s="493" t="s">
        <v>29</v>
      </c>
      <c r="M184" s="494"/>
      <c r="N184" s="486"/>
      <c r="O184" s="487"/>
      <c r="P184" s="487"/>
      <c r="Q184" s="487"/>
      <c r="R184" s="487"/>
      <c r="S184" s="488"/>
    </row>
    <row r="185" spans="1:19">
      <c r="A185" s="77"/>
      <c r="B185" s="510"/>
      <c r="C185" s="511"/>
      <c r="D185" s="512"/>
      <c r="E185" s="198" t="s">
        <v>30</v>
      </c>
      <c r="F185" s="483"/>
      <c r="G185" s="484"/>
      <c r="H185" s="485"/>
      <c r="I185" s="499"/>
      <c r="J185" s="499"/>
      <c r="K185" s="500"/>
      <c r="L185" s="493" t="s">
        <v>30</v>
      </c>
      <c r="M185" s="494"/>
      <c r="N185" s="486"/>
      <c r="O185" s="487"/>
      <c r="P185" s="487"/>
      <c r="Q185" s="487"/>
      <c r="R185" s="487"/>
      <c r="S185" s="488"/>
    </row>
    <row r="186" spans="1:19">
      <c r="A186" s="491"/>
      <c r="B186" s="491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</row>
  </sheetData>
  <autoFilter ref="A10:S176" xr:uid="{3F24E0DC-FB51-4B7F-A713-037C7EE99D18}">
    <filterColumn colId="14" showButton="0"/>
  </autoFilter>
  <mergeCells count="356">
    <mergeCell ref="E144:F144"/>
    <mergeCell ref="E145:F145"/>
    <mergeCell ref="E127:F127"/>
    <mergeCell ref="E128:F128"/>
    <mergeCell ref="E113:F113"/>
    <mergeCell ref="E121:F121"/>
    <mergeCell ref="E117:F117"/>
    <mergeCell ref="E118:F118"/>
    <mergeCell ref="E122:F122"/>
    <mergeCell ref="E129:F12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A186:B186"/>
    <mergeCell ref="O174:P174"/>
    <mergeCell ref="O176:P176"/>
    <mergeCell ref="F183:H183"/>
    <mergeCell ref="F184:H184"/>
    <mergeCell ref="L183:M183"/>
    <mergeCell ref="L184:M184"/>
    <mergeCell ref="L185:M185"/>
    <mergeCell ref="I183:K185"/>
    <mergeCell ref="A176:D176"/>
    <mergeCell ref="B183:D185"/>
    <mergeCell ref="E176:F176"/>
    <mergeCell ref="E174:F174"/>
    <mergeCell ref="E175:F175"/>
    <mergeCell ref="O172:P172"/>
    <mergeCell ref="O163:P163"/>
    <mergeCell ref="E164:F164"/>
    <mergeCell ref="A170:F170"/>
    <mergeCell ref="A171:F171"/>
    <mergeCell ref="A172:F172"/>
    <mergeCell ref="N183:S183"/>
    <mergeCell ref="N184:S184"/>
    <mergeCell ref="N185:S185"/>
    <mergeCell ref="F185:H185"/>
    <mergeCell ref="E173:F173"/>
    <mergeCell ref="O173:P173"/>
    <mergeCell ref="E168:F168"/>
    <mergeCell ref="E169:F169"/>
    <mergeCell ref="O167:P167"/>
    <mergeCell ref="O171:P171"/>
    <mergeCell ref="O168:P168"/>
    <mergeCell ref="O169:P169"/>
    <mergeCell ref="E163:F163"/>
    <mergeCell ref="O164:P164"/>
    <mergeCell ref="O165:P165"/>
    <mergeCell ref="O166:P166"/>
    <mergeCell ref="E167:F167"/>
    <mergeCell ref="E166:F166"/>
    <mergeCell ref="E161:F161"/>
    <mergeCell ref="E149:F149"/>
    <mergeCell ref="E150:F150"/>
    <mergeCell ref="E151:F151"/>
    <mergeCell ref="O162:P162"/>
    <mergeCell ref="E162:F162"/>
    <mergeCell ref="E154:F154"/>
    <mergeCell ref="O155:P155"/>
    <mergeCell ref="E158:F158"/>
    <mergeCell ref="O159:P159"/>
    <mergeCell ref="E159:F159"/>
    <mergeCell ref="O160:P160"/>
    <mergeCell ref="E155:F155"/>
    <mergeCell ref="O156:P156"/>
    <mergeCell ref="O157:P157"/>
    <mergeCell ref="O158:P158"/>
    <mergeCell ref="E156:F156"/>
    <mergeCell ref="E157:F157"/>
    <mergeCell ref="E160:F160"/>
    <mergeCell ref="E165:F165"/>
    <mergeCell ref="E147:F147"/>
    <mergeCell ref="O148:P148"/>
    <mergeCell ref="O143:P143"/>
    <mergeCell ref="O144:P144"/>
    <mergeCell ref="O145:P145"/>
    <mergeCell ref="E139:F139"/>
    <mergeCell ref="O140:P140"/>
    <mergeCell ref="O141:P141"/>
    <mergeCell ref="O142:P142"/>
    <mergeCell ref="O152:P152"/>
    <mergeCell ref="E152:F152"/>
    <mergeCell ref="O153:P153"/>
    <mergeCell ref="E153:F153"/>
    <mergeCell ref="O154:P154"/>
    <mergeCell ref="E148:F148"/>
    <mergeCell ref="O149:P149"/>
    <mergeCell ref="O150:P150"/>
    <mergeCell ref="E143:F143"/>
    <mergeCell ref="O146:P146"/>
    <mergeCell ref="E146:F146"/>
    <mergeCell ref="O147:P147"/>
    <mergeCell ref="O151:P151"/>
    <mergeCell ref="O161:P161"/>
    <mergeCell ref="O137:P137"/>
    <mergeCell ref="E137:F137"/>
    <mergeCell ref="O138:P138"/>
    <mergeCell ref="E138:F138"/>
    <mergeCell ref="O139:P139"/>
    <mergeCell ref="O134:P134"/>
    <mergeCell ref="E130:F130"/>
    <mergeCell ref="O135:P135"/>
    <mergeCell ref="O136:P136"/>
    <mergeCell ref="E131:F131"/>
    <mergeCell ref="E132:F132"/>
    <mergeCell ref="E133:F133"/>
    <mergeCell ref="E134:F134"/>
    <mergeCell ref="O117:P117"/>
    <mergeCell ref="O118:P118"/>
    <mergeCell ref="O119:P119"/>
    <mergeCell ref="O123:P123"/>
    <mergeCell ref="O124:P124"/>
    <mergeCell ref="O125:P125"/>
    <mergeCell ref="O131:P131"/>
    <mergeCell ref="O132:P132"/>
    <mergeCell ref="O133:P133"/>
    <mergeCell ref="O128:P128"/>
    <mergeCell ref="O129:P129"/>
    <mergeCell ref="O130:P130"/>
    <mergeCell ref="O114:P114"/>
    <mergeCell ref="E114:F114"/>
    <mergeCell ref="O115:P115"/>
    <mergeCell ref="E140:F140"/>
    <mergeCell ref="E141:F141"/>
    <mergeCell ref="E142:F142"/>
    <mergeCell ref="E112:F112"/>
    <mergeCell ref="O113:P113"/>
    <mergeCell ref="E135:F135"/>
    <mergeCell ref="E136:F136"/>
    <mergeCell ref="E123:F123"/>
    <mergeCell ref="E124:F124"/>
    <mergeCell ref="E116:F116"/>
    <mergeCell ref="O122:P122"/>
    <mergeCell ref="E125:F125"/>
    <mergeCell ref="O126:P126"/>
    <mergeCell ref="E126:F126"/>
    <mergeCell ref="O127:P127"/>
    <mergeCell ref="E115:F115"/>
    <mergeCell ref="O116:P116"/>
    <mergeCell ref="E119:F119"/>
    <mergeCell ref="O120:P120"/>
    <mergeCell ref="E120:F120"/>
    <mergeCell ref="O121:P121"/>
    <mergeCell ref="O110:P110"/>
    <mergeCell ref="E110:F110"/>
    <mergeCell ref="O111:P111"/>
    <mergeCell ref="E111:F111"/>
    <mergeCell ref="O112:P112"/>
    <mergeCell ref="E107:F107"/>
    <mergeCell ref="O108:P108"/>
    <mergeCell ref="E108:F108"/>
    <mergeCell ref="O109:P109"/>
    <mergeCell ref="O107:P107"/>
    <mergeCell ref="E109:F109"/>
    <mergeCell ref="O105:P105"/>
    <mergeCell ref="E105:F105"/>
    <mergeCell ref="O106:P106"/>
    <mergeCell ref="E103:F103"/>
    <mergeCell ref="O104:P104"/>
    <mergeCell ref="E100:F100"/>
    <mergeCell ref="O101:P101"/>
    <mergeCell ref="E101:F101"/>
    <mergeCell ref="O102:P102"/>
    <mergeCell ref="E102:F102"/>
    <mergeCell ref="O103:P103"/>
    <mergeCell ref="E106:F106"/>
    <mergeCell ref="E104:F104"/>
    <mergeCell ref="O98:P98"/>
    <mergeCell ref="E98:F98"/>
    <mergeCell ref="O99:P99"/>
    <mergeCell ref="E99:F99"/>
    <mergeCell ref="O100:P100"/>
    <mergeCell ref="E94:F94"/>
    <mergeCell ref="O95:P95"/>
    <mergeCell ref="E95:F95"/>
    <mergeCell ref="O96:P96"/>
    <mergeCell ref="E96:F96"/>
    <mergeCell ref="O97:P97"/>
    <mergeCell ref="E97:F97"/>
    <mergeCell ref="O93:P93"/>
    <mergeCell ref="E93:F93"/>
    <mergeCell ref="O94:P94"/>
    <mergeCell ref="E91:F91"/>
    <mergeCell ref="O92:P92"/>
    <mergeCell ref="E88:F88"/>
    <mergeCell ref="O89:P89"/>
    <mergeCell ref="E89:F89"/>
    <mergeCell ref="O90:P90"/>
    <mergeCell ref="E90:F90"/>
    <mergeCell ref="O91:P91"/>
    <mergeCell ref="E92:F92"/>
    <mergeCell ref="O83:P83"/>
    <mergeCell ref="E86:F86"/>
    <mergeCell ref="O87:P87"/>
    <mergeCell ref="E87:F87"/>
    <mergeCell ref="O88:P88"/>
    <mergeCell ref="E79:F79"/>
    <mergeCell ref="O80:P80"/>
    <mergeCell ref="E80:F80"/>
    <mergeCell ref="O81:P81"/>
    <mergeCell ref="E81:F81"/>
    <mergeCell ref="O82:P82"/>
    <mergeCell ref="E83:F83"/>
    <mergeCell ref="E84:F84"/>
    <mergeCell ref="E85:F85"/>
    <mergeCell ref="O84:P84"/>
    <mergeCell ref="O85:P85"/>
    <mergeCell ref="O86:P86"/>
    <mergeCell ref="E82:F82"/>
    <mergeCell ref="O77:P77"/>
    <mergeCell ref="E77:F77"/>
    <mergeCell ref="O78:P78"/>
    <mergeCell ref="E78:F78"/>
    <mergeCell ref="O79:P79"/>
    <mergeCell ref="E70:F70"/>
    <mergeCell ref="O71:P71"/>
    <mergeCell ref="E74:F74"/>
    <mergeCell ref="O75:P75"/>
    <mergeCell ref="E75:F75"/>
    <mergeCell ref="O76:P76"/>
    <mergeCell ref="O72:P72"/>
    <mergeCell ref="O73:P73"/>
    <mergeCell ref="O74:P74"/>
    <mergeCell ref="E71:F71"/>
    <mergeCell ref="E76:F76"/>
    <mergeCell ref="O68:P68"/>
    <mergeCell ref="E72:F72"/>
    <mergeCell ref="O69:P69"/>
    <mergeCell ref="E73:F73"/>
    <mergeCell ref="O70:P70"/>
    <mergeCell ref="E64:F64"/>
    <mergeCell ref="O65:P65"/>
    <mergeCell ref="E69:F69"/>
    <mergeCell ref="O66:P66"/>
    <mergeCell ref="O67:P67"/>
    <mergeCell ref="E65:F65"/>
    <mergeCell ref="E66:F66"/>
    <mergeCell ref="E67:F67"/>
    <mergeCell ref="E68:F68"/>
    <mergeCell ref="O63:P63"/>
    <mergeCell ref="E63:F63"/>
    <mergeCell ref="O64:P64"/>
    <mergeCell ref="E61:F61"/>
    <mergeCell ref="O62:P62"/>
    <mergeCell ref="E59:F59"/>
    <mergeCell ref="O60:P60"/>
    <mergeCell ref="E60:F60"/>
    <mergeCell ref="O61:P61"/>
    <mergeCell ref="E62:F62"/>
    <mergeCell ref="O59:P59"/>
    <mergeCell ref="E51:F51"/>
    <mergeCell ref="O53:P53"/>
    <mergeCell ref="E56:F56"/>
    <mergeCell ref="O57:P57"/>
    <mergeCell ref="E57:F57"/>
    <mergeCell ref="O58:P58"/>
    <mergeCell ref="O49:P49"/>
    <mergeCell ref="O50:P50"/>
    <mergeCell ref="O51:P51"/>
    <mergeCell ref="O52:P52"/>
    <mergeCell ref="E55:F55"/>
    <mergeCell ref="O54:P54"/>
    <mergeCell ref="O55:P55"/>
    <mergeCell ref="O56:P56"/>
    <mergeCell ref="E49:F49"/>
    <mergeCell ref="E50:F50"/>
    <mergeCell ref="E52:F52"/>
    <mergeCell ref="E53:F53"/>
    <mergeCell ref="E54:F54"/>
    <mergeCell ref="E58:F58"/>
    <mergeCell ref="O46:P46"/>
    <mergeCell ref="O47:P47"/>
    <mergeCell ref="O48:P48"/>
    <mergeCell ref="O43:P43"/>
    <mergeCell ref="O44:P44"/>
    <mergeCell ref="O45:P45"/>
    <mergeCell ref="O40:P40"/>
    <mergeCell ref="O41:P41"/>
    <mergeCell ref="O42:P42"/>
    <mergeCell ref="O37:P37"/>
    <mergeCell ref="O38:P38"/>
    <mergeCell ref="O39:P39"/>
    <mergeCell ref="O34:P34"/>
    <mergeCell ref="O35:P35"/>
    <mergeCell ref="O36:P36"/>
    <mergeCell ref="O31:P31"/>
    <mergeCell ref="O32:P32"/>
    <mergeCell ref="O33:P33"/>
    <mergeCell ref="O28:P28"/>
    <mergeCell ref="O29:P29"/>
    <mergeCell ref="O30:P30"/>
    <mergeCell ref="O25:P25"/>
    <mergeCell ref="O26:P26"/>
    <mergeCell ref="O27:P27"/>
    <mergeCell ref="O22:P22"/>
    <mergeCell ref="O23:P23"/>
    <mergeCell ref="O24:P24"/>
    <mergeCell ref="O19:P19"/>
    <mergeCell ref="O20:P20"/>
    <mergeCell ref="O21:P21"/>
    <mergeCell ref="E16:F16"/>
    <mergeCell ref="O16:P16"/>
    <mergeCell ref="O17:P17"/>
    <mergeCell ref="O18:P18"/>
    <mergeCell ref="E13:F13"/>
    <mergeCell ref="O13:P13"/>
    <mergeCell ref="E14:F14"/>
    <mergeCell ref="O14:P14"/>
    <mergeCell ref="E15:F15"/>
    <mergeCell ref="O15:P15"/>
    <mergeCell ref="E17:F17"/>
    <mergeCell ref="E18:F18"/>
    <mergeCell ref="E19:F19"/>
    <mergeCell ref="E20:F20"/>
    <mergeCell ref="E21:F21"/>
    <mergeCell ref="I9:I10"/>
    <mergeCell ref="O9:P9"/>
    <mergeCell ref="O10:P10"/>
    <mergeCell ref="E11:F11"/>
    <mergeCell ref="O11:P11"/>
    <mergeCell ref="E12:F12"/>
    <mergeCell ref="O12:P12"/>
    <mergeCell ref="A6:S6"/>
    <mergeCell ref="A8:A10"/>
    <mergeCell ref="B8:B10"/>
    <mergeCell ref="C8:C10"/>
    <mergeCell ref="H8:H10"/>
    <mergeCell ref="I8:S8"/>
    <mergeCell ref="D8:D10"/>
    <mergeCell ref="E8:F10"/>
    <mergeCell ref="G8:G10"/>
    <mergeCell ref="A7:S7"/>
  </mergeCells>
  <phoneticPr fontId="42" type="noConversion"/>
  <pageMargins left="0" right="0" top="0" bottom="0" header="0" footer="0"/>
  <pageSetup paperSize="9" scale="80" orientation="landscape" r:id="rId1"/>
  <drawing r:id="rId2"/>
</worksheet>
</file>

<file path=docMetadata/LabelInfo.xml><?xml version="1.0" encoding="utf-8"?>
<clbl:labelList xmlns:clbl="http://schemas.microsoft.com/office/2020/mipLabelMetadata">
  <clbl:label id="{b8071378-4ca0-4860-843f-35dba2dbb61e}" enabled="0" method="" siteId="{b8071378-4ca0-4860-843f-35dba2dbb6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nr.1.2</vt:lpstr>
      <vt:lpstr>Aneksi 2</vt:lpstr>
      <vt:lpstr>A,2.1</vt:lpstr>
      <vt:lpstr>Aneski 3</vt:lpstr>
      <vt:lpstr>Aneksi 4</vt:lpstr>
      <vt:lpstr>Aneksi 3.1 Polici</vt:lpstr>
      <vt:lpstr>'Aneksi 2'!Print_Titles</vt:lpstr>
      <vt:lpstr>'Aneksi 3.1 Polici'!Print_Titles</vt:lpstr>
      <vt:lpstr>'Aneksi 4'!Print_Titles</vt:lpstr>
      <vt:lpstr>'Aneski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2025-05-13T08:54:12Z</dcterms:created>
  <dcterms:modified xsi:type="dcterms:W3CDTF">2026-06-09T10:04:21Z</dcterms:modified>
</cp:coreProperties>
</file>